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4. бюджет\"/>
    </mc:Choice>
  </mc:AlternateContent>
  <bookViews>
    <workbookView xWindow="0" yWindow="0" windowWidth="20490" windowHeight="7620"/>
  </bookViews>
  <sheets>
    <sheet name="15.11.218 на 2019" sheetId="147" r:id="rId1"/>
  </sheets>
  <calcPr calcId="162913"/>
</workbook>
</file>

<file path=xl/calcChain.xml><?xml version="1.0" encoding="utf-8"?>
<calcChain xmlns="http://schemas.openxmlformats.org/spreadsheetml/2006/main">
  <c r="I52" i="147" l="1"/>
  <c r="I16" i="147"/>
  <c r="I21" i="147"/>
  <c r="I34" i="147"/>
  <c r="I97" i="147"/>
  <c r="I96" i="147"/>
  <c r="I93" i="147"/>
  <c r="I92" i="147"/>
  <c r="I90" i="147"/>
  <c r="I77" i="147"/>
  <c r="I76" i="147"/>
  <c r="I69" i="147"/>
  <c r="I68" i="147"/>
  <c r="I67" i="147"/>
  <c r="I65" i="147"/>
  <c r="I63" i="147"/>
  <c r="I61" i="147"/>
  <c r="I60" i="147"/>
  <c r="I58" i="147"/>
  <c r="I51" i="147"/>
  <c r="I49" i="147"/>
  <c r="I48" i="147"/>
  <c r="I46" i="147"/>
  <c r="I44" i="147"/>
  <c r="I39" i="147"/>
  <c r="I38" i="147"/>
  <c r="I41" i="147"/>
  <c r="I36" i="147"/>
  <c r="I31" i="147"/>
  <c r="I30" i="147"/>
  <c r="I24" i="147"/>
  <c r="I23" i="147"/>
  <c r="I14" i="147"/>
  <c r="I100" i="147"/>
</calcChain>
</file>

<file path=xl/sharedStrings.xml><?xml version="1.0" encoding="utf-8"?>
<sst xmlns="http://schemas.openxmlformats.org/spreadsheetml/2006/main" count="397" uniqueCount="232">
  <si>
    <t xml:space="preserve">       (грн.)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</si>
  <si>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</si>
  <si>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</si>
  <si>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</si>
  <si>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</si>
  <si>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</si>
  <si>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</si>
  <si>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</si>
  <si>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</si>
  <si>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</si>
  <si>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</si>
  <si>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</si>
  <si>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</si>
  <si>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</si>
  <si>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</si>
  <si>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</si>
  <si>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</si>
  <si>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</si>
  <si>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</si>
  <si>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</si>
  <si>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</si>
  <si>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</si>
  <si>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</si>
  <si>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</si>
  <si>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</si>
  <si>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</si>
  <si>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</si>
  <si>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</si>
  <si>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</si>
  <si>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</si>
  <si>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1090</t>
  </si>
  <si>
    <t xml:space="preserve">Мелітопольський міський голова </t>
  </si>
  <si>
    <t>0411</t>
  </si>
  <si>
    <t>7450</t>
  </si>
  <si>
    <t>1010</t>
  </si>
  <si>
    <t>1020</t>
  </si>
  <si>
    <t>2010</t>
  </si>
  <si>
    <t>6010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</si>
  <si>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</si>
  <si>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</si>
  <si>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</si>
  <si>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</si>
  <si>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</si>
  <si>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</si>
  <si>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0317450</t>
  </si>
  <si>
    <t>1000000</t>
  </si>
  <si>
    <t>1010000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</si>
  <si>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</si>
  <si>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</si>
  <si>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</si>
  <si>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</si>
  <si>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</si>
  <si>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</si>
  <si>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</si>
  <si>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</si>
  <si>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</si>
  <si>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</si>
  <si>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</si>
  <si>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</si>
  <si>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5041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</si>
  <si>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</si>
  <si>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</si>
  <si>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</si>
  <si>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</si>
  <si>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</si>
  <si>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</si>
  <si>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</si>
  <si>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</si>
  <si>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</si>
  <si>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</si>
  <si>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</si>
  <si>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</si>
  <si>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</si>
  <si>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</si>
  <si>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</si>
  <si>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</si>
  <si>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</si>
  <si>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</si>
  <si>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</si>
  <si>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</si>
  <si>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</si>
  <si>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</si>
  <si>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</si>
  <si>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</si>
  <si>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</si>
  <si>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</si>
  <si>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</si>
  <si>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</si>
  <si>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</si>
  <si>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</si>
  <si>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</si>
  <si>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</si>
  <si>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</si>
  <si>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</si>
  <si>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</si>
  <si>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</si>
  <si>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</si>
  <si>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</si>
  <si>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</si>
  <si>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</si>
  <si>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Проведення експертної грошової оцінки земельної ділянки  чи права на неї</t>
  </si>
  <si>
    <t>1200000</t>
  </si>
  <si>
    <t>1210000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</si>
  <si>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</si>
  <si>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</si>
  <si>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</si>
  <si>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</si>
  <si>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</si>
  <si>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</si>
  <si>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</si>
  <si>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</si>
  <si>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</si>
  <si>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</si>
  <si>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</si>
  <si>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</si>
  <si>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</si>
  <si>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Утримання та розвиток автомобільних доріг та дорожньої інфраструктури за рахунок коштів місцевого бюджету</t>
  </si>
  <si>
    <t>Надання дошкільної освіти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</si>
  <si>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</si>
  <si>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</si>
  <si>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</si>
  <si>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</si>
  <si>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</si>
  <si>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</si>
  <si>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</si>
  <si>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1517310</t>
  </si>
  <si>
    <t>0443</t>
  </si>
  <si>
    <t>Будівництво об"єктів житлово - комунального господарства</t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</si>
  <si>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</si>
  <si>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</si>
  <si>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</si>
  <si>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</si>
  <si>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</si>
  <si>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</si>
  <si>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</si>
  <si>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</si>
  <si>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</si>
  <si>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 xml:space="preserve">Утримання та розвиток автомобільних доріг та дорожньої інфраструктури </t>
  </si>
  <si>
    <t>7460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</si>
  <si>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</si>
  <si>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</si>
  <si>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</si>
  <si>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</si>
  <si>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</si>
  <si>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</si>
  <si>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</si>
  <si>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</si>
  <si>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</si>
  <si>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</si>
  <si>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</si>
  <si>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1216090</t>
  </si>
  <si>
    <t>6090</t>
  </si>
  <si>
    <t>0640</t>
  </si>
  <si>
    <t>Інша діяльність у сфері житлово-комунального господарства</t>
  </si>
  <si>
    <t>0813105</t>
  </si>
  <si>
    <t>3105</t>
  </si>
  <si>
    <t>Надання реабілітаційних послуг інвалідам та дітям-інвалідам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</si>
  <si>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</si>
  <si>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</si>
  <si>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</si>
  <si>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0217693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</si>
  <si>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</si>
  <si>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</si>
  <si>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</si>
  <si>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</si>
  <si>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</si>
  <si>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1014081</t>
  </si>
  <si>
    <t>4081</t>
  </si>
  <si>
    <t xml:space="preserve">    Я.ЧАБАН</t>
  </si>
  <si>
    <t xml:space="preserve">    С.МІНЬКО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</si>
  <si>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</si>
  <si>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</si>
  <si>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</si>
  <si>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</si>
  <si>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</si>
  <si>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</si>
  <si>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Найменування  об"єктів  відповідно до  проектно-кошторисної документації</t>
  </si>
  <si>
    <t>Строк реалізації  об"єкта (рік початку і завершення)</t>
  </si>
  <si>
    <t>Загальна вартість об"єкта, гривень</t>
  </si>
  <si>
    <t>Обсяг видатків бюджету розвитку, гривень</t>
  </si>
  <si>
    <t>Рівень будівельної  готовності об"єкта  на кінець бюджетного  періоду,%</t>
  </si>
  <si>
    <t>РОЗПОДІЛ</t>
  </si>
  <si>
    <t>02000000</t>
  </si>
  <si>
    <t>0610160</t>
  </si>
  <si>
    <t>0710160</t>
  </si>
  <si>
    <t>07102010</t>
  </si>
  <si>
    <t>08000000</t>
  </si>
  <si>
    <t>0813104</t>
  </si>
  <si>
    <t>0910160</t>
  </si>
  <si>
    <t>Забезпечення діяльності інших закладів в галузі культури і мистецтва</t>
  </si>
  <si>
    <t>115030</t>
  </si>
  <si>
    <t>115031</t>
  </si>
  <si>
    <t>115040</t>
  </si>
  <si>
    <t>Реконструкція будівлі під котельню,  вул. Мелітопольських дивізій, 126/1 м. Мелітополь  Запорізької області</t>
  </si>
  <si>
    <t>2152</t>
  </si>
  <si>
    <t>0763</t>
  </si>
  <si>
    <t>0712152</t>
  </si>
  <si>
    <t>0712150</t>
  </si>
  <si>
    <t>Інші програми, заклади та заходи у сфері охорони здоров"я</t>
  </si>
  <si>
    <t>Інші програми  та заходи у сфері охорони здоров"я</t>
  </si>
  <si>
    <t>0611150</t>
  </si>
  <si>
    <t>7693</t>
  </si>
  <si>
    <t>Інші заходи, пов"язані з економічною діяльністю</t>
  </si>
  <si>
    <t>коштів бюджету розвитку  за об"єктами у 2019 році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</si>
  <si>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</si>
  <si>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</si>
  <si>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</si>
  <si>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</si>
  <si>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внутрішньоквартальних каналізаційних мереж від  Лікарняного містечка, далі по вул. Кізіярській до вул. Брів-ла-Гайард у                     м. Мелітополі  Запорізької області</t>
  </si>
  <si>
    <t xml:space="preserve"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 </t>
  </si>
  <si>
    <t xml:space="preserve">Реконструкція каналізаційного колектору по вул. Гетьмана Сагайдачного від вул. Ломоносова до просп.  Богдана Хмельницького м. Мелітополь Запорізької області 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</si>
  <si>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</si>
  <si>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Інша субвенція з  місцевого бюджету</t>
  </si>
  <si>
    <t>7640</t>
  </si>
  <si>
    <t>0470</t>
  </si>
  <si>
    <t>1217640</t>
  </si>
  <si>
    <t>Заходи з енергозбереження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</si>
  <si>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</si>
  <si>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</si>
  <si>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</si>
  <si>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</si>
  <si>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</si>
  <si>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</si>
  <si>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</si>
  <si>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2018-2019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</si>
  <si>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</si>
  <si>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</si>
  <si>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</si>
  <si>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0217690</t>
  </si>
  <si>
    <t>7690</t>
  </si>
  <si>
    <t>Інша економічна діяльність</t>
  </si>
  <si>
    <t>2150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</si>
</sst>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1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b/>
      <sz val="11"/>
      <name val="Times New Roman"/>
      <family val="1"/>
      <charset val="204"/>
    </font>
    <font>
      <b/>
      <sz val="8"/>
      <name val="Arial Cyr"/>
      <family val="2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11" fillId="0" borderId="0" xfId="0" applyFont="1"/>
    <xf numFmtId="0" fontId="11" fillId="0" borderId="0" xfId="0" applyFont="1" applyBorder="1"/>
    <xf numFmtId="2" fontId="9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13" fillId="0" borderId="2" xfId="0" applyNumberFormat="1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176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5" fillId="0" borderId="0" xfId="0" applyFont="1" applyBorder="1"/>
    <xf numFmtId="49" fontId="8" fillId="0" borderId="2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wrapText="1"/>
    </xf>
    <xf numFmtId="49" fontId="8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wrapText="1"/>
    </xf>
    <xf numFmtId="49" fontId="20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wrapText="1"/>
    </xf>
    <xf numFmtId="49" fontId="20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wrapText="1"/>
    </xf>
    <xf numFmtId="2" fontId="19" fillId="0" borderId="7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176" fontId="23" fillId="0" borderId="0" xfId="0" applyNumberFormat="1" applyFont="1" applyBorder="1"/>
    <xf numFmtId="176" fontId="0" fillId="0" borderId="0" xfId="0" applyNumberFormat="1" applyBorder="1"/>
    <xf numFmtId="0" fontId="21" fillId="0" borderId="2" xfId="0" applyFont="1" applyBorder="1" applyAlignment="1">
      <alignment horizontal="center" wrapText="1"/>
    </xf>
    <xf numFmtId="2" fontId="8" fillId="0" borderId="2" xfId="0" applyNumberFormat="1" applyFont="1" applyBorder="1" applyAlignment="1">
      <alignment wrapText="1"/>
    </xf>
    <xf numFmtId="0" fontId="16" fillId="0" borderId="0" xfId="0" applyFont="1"/>
    <xf numFmtId="2" fontId="8" fillId="0" borderId="7" xfId="0" applyNumberFormat="1" applyFont="1" applyBorder="1" applyAlignment="1">
      <alignment horizontal="left" wrapText="1"/>
    </xf>
    <xf numFmtId="0" fontId="24" fillId="0" borderId="2" xfId="0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left" wrapText="1"/>
    </xf>
    <xf numFmtId="0" fontId="25" fillId="2" borderId="2" xfId="0" applyFont="1" applyFill="1" applyBorder="1" applyAlignment="1">
      <alignment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vertical="center" wrapText="1"/>
    </xf>
    <xf numFmtId="176" fontId="12" fillId="0" borderId="2" xfId="0" applyNumberFormat="1" applyFont="1" applyBorder="1" applyAlignment="1">
      <alignment vertical="center" wrapText="1"/>
    </xf>
    <xf numFmtId="176" fontId="12" fillId="0" borderId="6" xfId="0" applyNumberFormat="1" applyFont="1" applyBorder="1" applyAlignment="1">
      <alignment vertical="center" wrapText="1"/>
    </xf>
    <xf numFmtId="176" fontId="12" fillId="0" borderId="5" xfId="0" applyNumberFormat="1" applyFont="1" applyBorder="1" applyAlignment="1">
      <alignment vertical="center" wrapText="1"/>
    </xf>
    <xf numFmtId="176" fontId="12" fillId="0" borderId="4" xfId="0" applyNumberFormat="1" applyFont="1" applyBorder="1" applyAlignment="1">
      <alignment wrapText="1"/>
    </xf>
    <xf numFmtId="176" fontId="26" fillId="0" borderId="4" xfId="0" applyNumberFormat="1" applyFont="1" applyBorder="1" applyAlignment="1">
      <alignment wrapText="1"/>
    </xf>
    <xf numFmtId="176" fontId="5" fillId="0" borderId="4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wrapText="1"/>
    </xf>
    <xf numFmtId="176" fontId="27" fillId="0" borderId="6" xfId="0" applyNumberFormat="1" applyFont="1" applyBorder="1" applyAlignment="1">
      <alignment vertical="center" wrapText="1"/>
    </xf>
    <xf numFmtId="176" fontId="26" fillId="0" borderId="6" xfId="0" applyNumberFormat="1" applyFont="1" applyBorder="1" applyAlignment="1">
      <alignment wrapText="1"/>
    </xf>
    <xf numFmtId="176" fontId="5" fillId="0" borderId="6" xfId="0" applyNumberFormat="1" applyFont="1" applyBorder="1" applyAlignment="1">
      <alignment wrapText="1"/>
    </xf>
    <xf numFmtId="176" fontId="26" fillId="0" borderId="5" xfId="0" applyNumberFormat="1" applyFont="1" applyBorder="1" applyAlignment="1">
      <alignment wrapText="1"/>
    </xf>
    <xf numFmtId="176" fontId="26" fillId="0" borderId="2" xfId="0" applyNumberFormat="1" applyFont="1" applyBorder="1" applyAlignment="1">
      <alignment horizont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/>
    <xf numFmtId="176" fontId="5" fillId="0" borderId="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5" fillId="0" borderId="0" xfId="0" applyNumberFormat="1" applyFont="1" applyBorder="1" applyAlignment="1">
      <alignment horizontal="right" wrapText="1"/>
    </xf>
    <xf numFmtId="176" fontId="12" fillId="0" borderId="0" xfId="0" applyNumberFormat="1" applyFont="1" applyBorder="1" applyAlignment="1">
      <alignment horizontal="center" wrapText="1"/>
    </xf>
    <xf numFmtId="2" fontId="19" fillId="0" borderId="7" xfId="0" applyNumberFormat="1" applyFont="1" applyBorder="1" applyAlignment="1">
      <alignment horizontal="left" wrapText="1"/>
    </xf>
    <xf numFmtId="176" fontId="12" fillId="0" borderId="2" xfId="0" applyNumberFormat="1" applyFont="1" applyBorder="1" applyAlignment="1">
      <alignment wrapText="1"/>
    </xf>
    <xf numFmtId="176" fontId="26" fillId="0" borderId="2" xfId="0" applyNumberFormat="1" applyFont="1" applyBorder="1" applyAlignment="1">
      <alignment wrapText="1"/>
    </xf>
    <xf numFmtId="176" fontId="27" fillId="0" borderId="2" xfId="0" applyNumberFormat="1" applyFont="1" applyBorder="1" applyAlignment="1">
      <alignment wrapText="1"/>
    </xf>
    <xf numFmtId="176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left" wrapText="1"/>
    </xf>
    <xf numFmtId="176" fontId="8" fillId="0" borderId="2" xfId="0" applyNumberFormat="1" applyFont="1" applyBorder="1" applyAlignment="1">
      <alignment wrapText="1"/>
    </xf>
    <xf numFmtId="0" fontId="0" fillId="0" borderId="0" xfId="0" applyFont="1"/>
    <xf numFmtId="0" fontId="18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0" fillId="0" borderId="0" xfId="0" applyFill="1" applyBorder="1"/>
    <xf numFmtId="0" fontId="8" fillId="0" borderId="4" xfId="0" applyFont="1" applyBorder="1" applyAlignment="1">
      <alignment horizontal="center" wrapText="1"/>
    </xf>
    <xf numFmtId="176" fontId="6" fillId="0" borderId="2" xfId="0" applyNumberFormat="1" applyFont="1" applyBorder="1" applyAlignment="1">
      <alignment wrapText="1"/>
    </xf>
    <xf numFmtId="2" fontId="9" fillId="0" borderId="2" xfId="0" applyNumberFormat="1" applyFont="1" applyBorder="1" applyAlignment="1">
      <alignment horizontal="left" wrapText="1"/>
    </xf>
    <xf numFmtId="176" fontId="8" fillId="0" borderId="2" xfId="0" applyNumberFormat="1" applyFont="1" applyFill="1" applyBorder="1" applyAlignment="1">
      <alignment wrapText="1"/>
    </xf>
    <xf numFmtId="0" fontId="39" fillId="0" borderId="0" xfId="0" applyFont="1"/>
    <xf numFmtId="2" fontId="8" fillId="0" borderId="2" xfId="0" applyNumberFormat="1" applyFont="1" applyBorder="1" applyAlignment="1">
      <alignment horizontal="left" wrapText="1"/>
    </xf>
    <xf numFmtId="0" fontId="29" fillId="0" borderId="0" xfId="0" applyFont="1" applyBorder="1"/>
    <xf numFmtId="2" fontId="9" fillId="0" borderId="2" xfId="0" applyNumberFormat="1" applyFont="1" applyBorder="1" applyAlignment="1">
      <alignment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176" fontId="27" fillId="0" borderId="2" xfId="0" applyNumberFormat="1" applyFont="1" applyBorder="1" applyAlignment="1">
      <alignment vertical="center" wrapText="1"/>
    </xf>
    <xf numFmtId="0" fontId="30" fillId="0" borderId="0" xfId="0" applyFont="1" applyBorder="1"/>
    <xf numFmtId="49" fontId="20" fillId="2" borderId="2" xfId="0" applyNumberFormat="1" applyFont="1" applyFill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left" wrapText="1"/>
    </xf>
    <xf numFmtId="176" fontId="29" fillId="0" borderId="0" xfId="0" applyNumberFormat="1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32" fillId="0" borderId="0" xfId="0" applyFont="1"/>
    <xf numFmtId="176" fontId="8" fillId="0" borderId="4" xfId="0" applyNumberFormat="1" applyFont="1" applyFill="1" applyBorder="1" applyAlignment="1">
      <alignment wrapText="1"/>
    </xf>
    <xf numFmtId="2" fontId="19" fillId="0" borderId="2" xfId="0" applyNumberFormat="1" applyFont="1" applyFill="1" applyBorder="1" applyAlignment="1">
      <alignment wrapText="1"/>
    </xf>
    <xf numFmtId="0" fontId="33" fillId="0" borderId="2" xfId="0" applyFont="1" applyFill="1" applyBorder="1" applyAlignment="1">
      <alignment vertical="center" wrapText="1"/>
    </xf>
    <xf numFmtId="176" fontId="22" fillId="0" borderId="0" xfId="0" applyNumberFormat="1" applyFont="1" applyBorder="1" applyAlignment="1">
      <alignment horizontal="right" wrapText="1"/>
    </xf>
    <xf numFmtId="0" fontId="0" fillId="0" borderId="2" xfId="0" applyBorder="1" applyAlignment="1"/>
    <xf numFmtId="0" fontId="0" fillId="0" borderId="0" xfId="0" applyAlignment="1"/>
    <xf numFmtId="0" fontId="0" fillId="0" borderId="0" xfId="0" applyFont="1" applyAlignment="1"/>
    <xf numFmtId="0" fontId="31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9" fillId="0" borderId="0" xfId="0" applyFont="1" applyFill="1" applyBorder="1"/>
    <xf numFmtId="0" fontId="0" fillId="0" borderId="0" xfId="0" applyFill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2" fontId="20" fillId="0" borderId="2" xfId="0" applyNumberFormat="1" applyFont="1" applyBorder="1" applyAlignment="1">
      <alignment wrapText="1"/>
    </xf>
    <xf numFmtId="2" fontId="13" fillId="0" borderId="2" xfId="0" applyNumberFormat="1" applyFont="1" applyBorder="1" applyAlignment="1">
      <alignment horizontal="center" wrapText="1"/>
    </xf>
    <xf numFmtId="2" fontId="13" fillId="0" borderId="6" xfId="0" applyNumberFormat="1" applyFont="1" applyBorder="1" applyAlignment="1">
      <alignment horizontal="center" wrapText="1"/>
    </xf>
    <xf numFmtId="2" fontId="19" fillId="0" borderId="6" xfId="0" applyNumberFormat="1" applyFont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49" fontId="12" fillId="0" borderId="2" xfId="0" applyNumberFormat="1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vertical="center" wrapText="1"/>
    </xf>
    <xf numFmtId="176" fontId="30" fillId="0" borderId="0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2" fontId="14" fillId="0" borderId="8" xfId="0" applyNumberFormat="1" applyFont="1" applyBorder="1" applyAlignment="1">
      <alignment horizontal="left" wrapText="1"/>
    </xf>
    <xf numFmtId="2" fontId="13" fillId="0" borderId="6" xfId="0" applyNumberFormat="1" applyFont="1" applyBorder="1" applyAlignment="1">
      <alignment wrapText="1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176" fontId="8" fillId="0" borderId="2" xfId="0" applyNumberFormat="1" applyFont="1" applyBorder="1" applyAlignment="1">
      <alignment horizontal="center" vertical="center" wrapText="1"/>
    </xf>
    <xf numFmtId="49" fontId="20" fillId="2" borderId="9" xfId="0" applyNumberFormat="1" applyFont="1" applyFill="1" applyBorder="1" applyAlignment="1">
      <alignment horizontal="right" vertical="center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vertical="top" wrapText="1"/>
      <protection locked="0"/>
    </xf>
    <xf numFmtId="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8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2" fontId="19" fillId="0" borderId="8" xfId="0" applyNumberFormat="1" applyFont="1" applyBorder="1" applyAlignment="1">
      <alignment horizontal="left" wrapText="1"/>
    </xf>
    <xf numFmtId="49" fontId="34" fillId="2" borderId="13" xfId="0" applyNumberFormat="1" applyFont="1" applyFill="1" applyBorder="1" applyAlignment="1">
      <alignment horizontal="center" vertical="center" wrapText="1"/>
    </xf>
    <xf numFmtId="49" fontId="34" fillId="2" borderId="14" xfId="0" applyNumberFormat="1" applyFont="1" applyFill="1" applyBorder="1" applyAlignment="1">
      <alignment horizontal="center" vertical="center" wrapText="1"/>
    </xf>
    <xf numFmtId="49" fontId="34" fillId="2" borderId="15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0" fontId="37" fillId="0" borderId="0" xfId="0" applyFont="1" applyAlignment="1">
      <alignment horizontal="left" wrapText="1"/>
    </xf>
    <xf numFmtId="176" fontId="12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69"/>
  <sheetViews>
    <sheetView tabSelected="1" topLeftCell="B10" workbookViewId="0">
      <pane xSplit="3" ySplit="3" topLeftCell="F91" activePane="bottomRight" state="frozen"/>
      <selection activeCell="B10" sqref="B10"/>
      <selection pane="topRight" activeCell="E10" sqref="E10"/>
      <selection pane="bottomLeft" activeCell="B13" sqref="B13"/>
      <selection pane="bottomRight" activeCell="E90" sqref="E90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69.57031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21.28515625" customWidth="1"/>
    <col min="11" max="11" width="2.85546875" customWidth="1"/>
    <col min="12" max="12" width="10.42578125" bestFit="1" customWidth="1"/>
    <col min="13" max="13" width="10.7109375" customWidth="1"/>
    <col min="14" max="14" width="10.28515625" customWidth="1"/>
    <col min="15" max="15" width="18.140625" customWidth="1"/>
  </cols>
  <sheetData>
    <row r="1" spans="1:11" ht="12.75" customHeight="1" x14ac:dyDescent="0.2">
      <c r="G1" s="137"/>
      <c r="H1" s="138"/>
      <c r="I1" s="165" t="s">
        <v>227</v>
      </c>
      <c r="K1" s="166"/>
    </row>
    <row r="2" spans="1:11" ht="10.5" customHeight="1" x14ac:dyDescent="0.2">
      <c r="G2" s="138"/>
      <c r="H2" s="138"/>
      <c r="I2" s="183" t="s">
        <v>225</v>
      </c>
      <c r="J2" s="183"/>
      <c r="K2" s="183"/>
    </row>
    <row r="3" spans="1:11" ht="16.5" customHeight="1" x14ac:dyDescent="0.25">
      <c r="F3" s="136"/>
      <c r="G3" s="138"/>
      <c r="H3" s="138"/>
      <c r="I3" s="167" t="s">
        <v>226</v>
      </c>
      <c r="K3" s="168"/>
    </row>
    <row r="4" spans="1:11" ht="15" customHeight="1" x14ac:dyDescent="0.2">
      <c r="G4" s="138"/>
      <c r="H4" s="138"/>
      <c r="I4" s="138"/>
      <c r="J4" s="138"/>
      <c r="K4" s="127"/>
    </row>
    <row r="5" spans="1:11" ht="18.75" customHeight="1" x14ac:dyDescent="0.3">
      <c r="A5" s="128"/>
      <c r="B5" s="128"/>
      <c r="C5" s="128"/>
      <c r="E5" s="129"/>
      <c r="F5" s="153" t="s">
        <v>181</v>
      </c>
      <c r="G5" s="126"/>
      <c r="H5" s="126"/>
      <c r="I5" s="126"/>
      <c r="J5" s="127"/>
      <c r="K5" s="127"/>
    </row>
    <row r="6" spans="1:11" ht="19.5" customHeight="1" x14ac:dyDescent="0.3">
      <c r="B6" s="129"/>
      <c r="C6" s="129"/>
      <c r="D6" s="129"/>
      <c r="E6" s="138"/>
      <c r="F6" s="154" t="s">
        <v>203</v>
      </c>
      <c r="G6" s="126"/>
      <c r="H6" s="126"/>
      <c r="I6" s="126"/>
      <c r="J6" s="129"/>
    </row>
    <row r="7" spans="1:11" ht="18.75" x14ac:dyDescent="0.3">
      <c r="B7" s="130"/>
      <c r="C7" s="130"/>
      <c r="D7" s="130"/>
      <c r="E7" s="130"/>
      <c r="F7" s="130"/>
      <c r="G7" s="130"/>
      <c r="H7" s="130"/>
      <c r="I7" s="130"/>
      <c r="J7" s="130"/>
    </row>
    <row r="8" spans="1:11" ht="15.75" thickBot="1" x14ac:dyDescent="0.3">
      <c r="B8" s="1"/>
      <c r="C8" s="1"/>
      <c r="D8" s="1"/>
      <c r="E8" s="1"/>
      <c r="F8" s="1"/>
      <c r="G8" s="1"/>
      <c r="H8" s="1"/>
      <c r="I8" s="1"/>
      <c r="J8" s="135" t="s">
        <v>0</v>
      </c>
    </row>
    <row r="9" spans="1:11" ht="17.25" customHeight="1" thickBot="1" x14ac:dyDescent="0.25">
      <c r="A9" s="186" t="s">
        <v>14</v>
      </c>
      <c r="B9" s="170" t="s">
        <v>172</v>
      </c>
      <c r="C9" s="179" t="s">
        <v>173</v>
      </c>
      <c r="D9" s="180" t="s">
        <v>174</v>
      </c>
      <c r="E9" s="173" t="s">
        <v>175</v>
      </c>
      <c r="F9" s="176" t="s">
        <v>176</v>
      </c>
      <c r="G9" s="176" t="s">
        <v>177</v>
      </c>
      <c r="H9" s="176" t="s">
        <v>178</v>
      </c>
      <c r="I9" s="176" t="s">
        <v>179</v>
      </c>
      <c r="J9" s="176" t="s">
        <v>180</v>
      </c>
      <c r="K9" s="2"/>
    </row>
    <row r="10" spans="1:11" ht="22.5" customHeight="1" thickBot="1" x14ac:dyDescent="0.25">
      <c r="A10" s="187"/>
      <c r="B10" s="171"/>
      <c r="C10" s="179"/>
      <c r="D10" s="180"/>
      <c r="E10" s="174"/>
      <c r="F10" s="177"/>
      <c r="G10" s="177"/>
      <c r="H10" s="177"/>
      <c r="I10" s="177"/>
      <c r="J10" s="177"/>
      <c r="K10" s="2"/>
    </row>
    <row r="11" spans="1:11" ht="50.25" customHeight="1" thickBot="1" x14ac:dyDescent="0.25">
      <c r="A11" s="188"/>
      <c r="B11" s="171"/>
      <c r="C11" s="179"/>
      <c r="D11" s="180"/>
      <c r="E11" s="174"/>
      <c r="F11" s="177"/>
      <c r="G11" s="177"/>
      <c r="H11" s="177"/>
      <c r="I11" s="177"/>
      <c r="J11" s="177"/>
      <c r="K11" s="2"/>
    </row>
    <row r="12" spans="1:11" ht="17.25" customHeight="1" x14ac:dyDescent="0.2">
      <c r="A12" s="95"/>
      <c r="B12" s="172"/>
      <c r="C12" s="179"/>
      <c r="D12" s="180"/>
      <c r="E12" s="175"/>
      <c r="F12" s="175"/>
      <c r="G12" s="175"/>
      <c r="H12" s="175"/>
      <c r="I12" s="175"/>
      <c r="J12" s="175"/>
      <c r="K12" s="2"/>
    </row>
    <row r="13" spans="1:11" ht="15.75" customHeight="1" x14ac:dyDescent="0.2">
      <c r="A13" s="33">
        <v>1</v>
      </c>
      <c r="B13" s="3">
        <v>2</v>
      </c>
      <c r="C13" s="3"/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2"/>
    </row>
    <row r="14" spans="1:11" ht="28.5" customHeight="1" x14ac:dyDescent="0.2">
      <c r="A14" s="189" t="s">
        <v>131</v>
      </c>
      <c r="B14" s="191" t="s">
        <v>182</v>
      </c>
      <c r="C14" s="178"/>
      <c r="D14" s="178"/>
      <c r="E14" s="192" t="s">
        <v>2</v>
      </c>
      <c r="F14" s="194"/>
      <c r="G14" s="181"/>
      <c r="H14" s="181"/>
      <c r="I14" s="182">
        <f>I16</f>
        <v>1238879</v>
      </c>
      <c r="J14" s="184"/>
      <c r="K14" s="2"/>
    </row>
    <row r="15" spans="1:11" ht="2.25" customHeight="1" x14ac:dyDescent="0.2">
      <c r="A15" s="190"/>
      <c r="B15" s="191"/>
      <c r="C15" s="175"/>
      <c r="D15" s="175"/>
      <c r="E15" s="193"/>
      <c r="F15" s="194"/>
      <c r="G15" s="181"/>
      <c r="H15" s="181"/>
      <c r="I15" s="182"/>
      <c r="J15" s="184"/>
      <c r="K15" s="2"/>
    </row>
    <row r="16" spans="1:11" ht="33.75" customHeight="1" x14ac:dyDescent="0.25">
      <c r="A16" s="44" t="s">
        <v>132</v>
      </c>
      <c r="B16" s="4" t="s">
        <v>132</v>
      </c>
      <c r="C16" s="31"/>
      <c r="D16" s="40"/>
      <c r="E16" s="43" t="s">
        <v>2</v>
      </c>
      <c r="F16" s="26"/>
      <c r="G16" s="63"/>
      <c r="H16" s="63"/>
      <c r="I16" s="86">
        <f>SUM(I17:I21)</f>
        <v>1238879</v>
      </c>
      <c r="J16" s="86"/>
      <c r="K16" s="54"/>
    </row>
    <row r="17" spans="1:15" ht="47.25" x14ac:dyDescent="0.25">
      <c r="A17" s="41" t="s">
        <v>133</v>
      </c>
      <c r="B17" s="4" t="s">
        <v>133</v>
      </c>
      <c r="C17" s="4" t="s">
        <v>67</v>
      </c>
      <c r="D17" s="4" t="s">
        <v>15</v>
      </c>
      <c r="E17" s="11" t="s">
        <v>145</v>
      </c>
      <c r="F17" s="26" t="s">
        <v>8</v>
      </c>
      <c r="G17" s="63"/>
      <c r="H17" s="63"/>
      <c r="I17" s="159">
        <v>1211500</v>
      </c>
      <c r="J17" s="71"/>
      <c r="K17" s="2"/>
      <c r="L17" s="105"/>
      <c r="M17" s="105"/>
    </row>
    <row r="18" spans="1:15" ht="15.75" hidden="1" x14ac:dyDescent="0.25">
      <c r="A18" s="41" t="s">
        <v>64</v>
      </c>
      <c r="B18" s="4" t="s">
        <v>65</v>
      </c>
      <c r="C18" s="37"/>
      <c r="D18" s="37" t="s">
        <v>50</v>
      </c>
      <c r="E18" s="36" t="s">
        <v>66</v>
      </c>
      <c r="F18" s="26" t="s">
        <v>8</v>
      </c>
      <c r="G18" s="63"/>
      <c r="H18" s="63"/>
      <c r="I18" s="159"/>
      <c r="J18" s="71"/>
      <c r="K18" s="2"/>
    </row>
    <row r="19" spans="1:15" ht="15.75" hidden="1" x14ac:dyDescent="0.25">
      <c r="A19" s="41" t="s">
        <v>44</v>
      </c>
      <c r="B19" s="4" t="s">
        <v>33</v>
      </c>
      <c r="C19" s="37"/>
      <c r="D19" s="37" t="s">
        <v>32</v>
      </c>
      <c r="E19" s="36" t="s">
        <v>38</v>
      </c>
      <c r="F19" s="26" t="s">
        <v>8</v>
      </c>
      <c r="G19" s="63"/>
      <c r="H19" s="63"/>
      <c r="I19" s="159"/>
      <c r="J19" s="71"/>
      <c r="K19" s="2"/>
    </row>
    <row r="20" spans="1:15" ht="15.75" hidden="1" x14ac:dyDescent="0.25">
      <c r="A20" s="41" t="s">
        <v>60</v>
      </c>
      <c r="B20" s="51" t="s">
        <v>61</v>
      </c>
      <c r="C20" s="52"/>
      <c r="D20" s="52" t="s">
        <v>25</v>
      </c>
      <c r="E20" s="38" t="s">
        <v>39</v>
      </c>
      <c r="F20" s="26" t="s">
        <v>8</v>
      </c>
      <c r="G20" s="63"/>
      <c r="H20" s="63"/>
      <c r="I20" s="159"/>
      <c r="J20" s="71"/>
      <c r="K20" s="2"/>
    </row>
    <row r="21" spans="1:15" ht="15.75" x14ac:dyDescent="0.25">
      <c r="A21" s="41"/>
      <c r="B21" s="51" t="s">
        <v>228</v>
      </c>
      <c r="C21" s="52" t="s">
        <v>229</v>
      </c>
      <c r="D21" s="52"/>
      <c r="E21" s="151" t="s">
        <v>230</v>
      </c>
      <c r="F21" s="26" t="s">
        <v>8</v>
      </c>
      <c r="G21" s="63"/>
      <c r="H21" s="63"/>
      <c r="I21" s="159">
        <f>I22</f>
        <v>27379</v>
      </c>
      <c r="J21" s="71"/>
      <c r="K21" s="2"/>
    </row>
    <row r="22" spans="1:15" ht="15.75" x14ac:dyDescent="0.25">
      <c r="A22" s="41"/>
      <c r="B22" s="51" t="s">
        <v>160</v>
      </c>
      <c r="C22" s="52" t="s">
        <v>201</v>
      </c>
      <c r="D22" s="52" t="s">
        <v>25</v>
      </c>
      <c r="E22" s="169" t="s">
        <v>202</v>
      </c>
      <c r="F22" s="26" t="s">
        <v>8</v>
      </c>
      <c r="G22" s="63"/>
      <c r="H22" s="63"/>
      <c r="I22" s="159">
        <v>27379</v>
      </c>
      <c r="J22" s="71"/>
      <c r="K22" s="2"/>
    </row>
    <row r="23" spans="1:15" ht="34.5" customHeight="1" x14ac:dyDescent="0.25">
      <c r="A23" s="45" t="s">
        <v>68</v>
      </c>
      <c r="B23" s="32" t="s">
        <v>68</v>
      </c>
      <c r="C23" s="32"/>
      <c r="D23" s="32"/>
      <c r="E23" s="29" t="s">
        <v>3</v>
      </c>
      <c r="F23" s="10"/>
      <c r="G23" s="63"/>
      <c r="H23" s="63"/>
      <c r="I23" s="85">
        <f>I24</f>
        <v>9219663</v>
      </c>
      <c r="J23" s="85"/>
      <c r="K23" s="124"/>
    </row>
    <row r="24" spans="1:15" ht="17.25" customHeight="1" x14ac:dyDescent="0.25">
      <c r="A24" s="47" t="s">
        <v>134</v>
      </c>
      <c r="B24" s="4" t="s">
        <v>134</v>
      </c>
      <c r="C24" s="5"/>
      <c r="D24" s="5"/>
      <c r="E24" s="46" t="s">
        <v>3</v>
      </c>
      <c r="F24" s="10"/>
      <c r="G24" s="63"/>
      <c r="H24" s="63"/>
      <c r="I24" s="71">
        <f>I26+I27+I28+I25+I29</f>
        <v>9219663</v>
      </c>
      <c r="J24" s="71"/>
      <c r="K24" s="2"/>
    </row>
    <row r="25" spans="1:15" ht="36" customHeight="1" x14ac:dyDescent="0.25">
      <c r="A25" s="47"/>
      <c r="B25" s="4" t="s">
        <v>183</v>
      </c>
      <c r="C25" s="4" t="s">
        <v>73</v>
      </c>
      <c r="D25" s="4" t="s">
        <v>15</v>
      </c>
      <c r="E25" s="46" t="s">
        <v>80</v>
      </c>
      <c r="F25" s="26" t="s">
        <v>8</v>
      </c>
      <c r="G25" s="63"/>
      <c r="H25" s="63"/>
      <c r="I25" s="63">
        <v>7520</v>
      </c>
      <c r="J25" s="71"/>
      <c r="K25" s="2"/>
      <c r="O25" s="136"/>
    </row>
    <row r="26" spans="1:15" ht="16.5" customHeight="1" x14ac:dyDescent="0.25">
      <c r="A26" s="42" t="s">
        <v>69</v>
      </c>
      <c r="B26" s="4" t="s">
        <v>69</v>
      </c>
      <c r="C26" s="4" t="s">
        <v>34</v>
      </c>
      <c r="D26" s="4" t="s">
        <v>16</v>
      </c>
      <c r="E26" s="11" t="s">
        <v>117</v>
      </c>
      <c r="F26" s="26" t="s">
        <v>8</v>
      </c>
      <c r="G26" s="63"/>
      <c r="H26" s="63"/>
      <c r="I26" s="93">
        <v>602500</v>
      </c>
      <c r="J26" s="93"/>
      <c r="K26" s="55"/>
      <c r="L26" s="105"/>
      <c r="M26" s="105"/>
    </row>
    <row r="27" spans="1:15" ht="48.75" customHeight="1" x14ac:dyDescent="0.25">
      <c r="A27" s="42" t="s">
        <v>70</v>
      </c>
      <c r="B27" s="4" t="s">
        <v>70</v>
      </c>
      <c r="C27" s="4" t="s">
        <v>35</v>
      </c>
      <c r="D27" s="4" t="s">
        <v>17</v>
      </c>
      <c r="E27" s="11" t="s">
        <v>146</v>
      </c>
      <c r="F27" s="26" t="s">
        <v>8</v>
      </c>
      <c r="G27" s="63"/>
      <c r="H27" s="63"/>
      <c r="I27" s="93">
        <v>6542593</v>
      </c>
      <c r="J27" s="93"/>
      <c r="K27" s="55"/>
    </row>
    <row r="28" spans="1:15" ht="38.25" customHeight="1" x14ac:dyDescent="0.25">
      <c r="A28" s="42" t="s">
        <v>71</v>
      </c>
      <c r="B28" s="4" t="s">
        <v>71</v>
      </c>
      <c r="C28" s="4" t="s">
        <v>30</v>
      </c>
      <c r="D28" s="4" t="s">
        <v>18</v>
      </c>
      <c r="E28" s="11" t="s">
        <v>41</v>
      </c>
      <c r="F28" s="26" t="s">
        <v>8</v>
      </c>
      <c r="G28" s="63"/>
      <c r="H28" s="63"/>
      <c r="I28" s="71">
        <v>2030600</v>
      </c>
      <c r="J28" s="71"/>
      <c r="K28" s="55"/>
    </row>
    <row r="29" spans="1:15" ht="19.5" customHeight="1" x14ac:dyDescent="0.25">
      <c r="A29" s="42"/>
      <c r="B29" s="30" t="s">
        <v>200</v>
      </c>
      <c r="C29" s="30" t="s">
        <v>120</v>
      </c>
      <c r="D29" s="30" t="s">
        <v>26</v>
      </c>
      <c r="E29" s="152" t="s">
        <v>121</v>
      </c>
      <c r="F29" s="26" t="s">
        <v>8</v>
      </c>
      <c r="G29" s="63"/>
      <c r="H29" s="63"/>
      <c r="I29" s="71">
        <v>36450</v>
      </c>
      <c r="J29" s="71"/>
      <c r="K29" s="55"/>
      <c r="L29" s="94"/>
    </row>
    <row r="30" spans="1:15" ht="31.5" x14ac:dyDescent="0.25">
      <c r="A30" s="45" t="s">
        <v>74</v>
      </c>
      <c r="B30" s="31" t="s">
        <v>74</v>
      </c>
      <c r="C30" s="31"/>
      <c r="D30" s="31"/>
      <c r="E30" s="28" t="s">
        <v>4</v>
      </c>
      <c r="F30" s="10"/>
      <c r="G30" s="65"/>
      <c r="H30" s="65"/>
      <c r="I30" s="85">
        <f>I31</f>
        <v>2485200</v>
      </c>
      <c r="J30" s="85"/>
      <c r="K30" s="2"/>
    </row>
    <row r="31" spans="1:15" ht="31.5" x14ac:dyDescent="0.25">
      <c r="A31" s="47" t="s">
        <v>75</v>
      </c>
      <c r="B31" s="31" t="s">
        <v>75</v>
      </c>
      <c r="C31" s="35"/>
      <c r="D31" s="35"/>
      <c r="E31" s="43" t="s">
        <v>4</v>
      </c>
      <c r="F31" s="27"/>
      <c r="G31" s="67"/>
      <c r="H31" s="67"/>
      <c r="I31" s="75">
        <f>I32+I33+I36+I34</f>
        <v>2485200</v>
      </c>
      <c r="J31" s="75"/>
      <c r="K31" s="2"/>
    </row>
    <row r="32" spans="1:15" ht="31.5" customHeight="1" x14ac:dyDescent="0.25">
      <c r="A32" s="47"/>
      <c r="B32" s="4" t="s">
        <v>184</v>
      </c>
      <c r="C32" s="4" t="s">
        <v>73</v>
      </c>
      <c r="D32" s="4" t="s">
        <v>15</v>
      </c>
      <c r="E32" s="11" t="s">
        <v>80</v>
      </c>
      <c r="F32" s="26" t="s">
        <v>8</v>
      </c>
      <c r="G32" s="67"/>
      <c r="H32" s="67"/>
      <c r="I32" s="75">
        <v>21600</v>
      </c>
      <c r="J32" s="75"/>
      <c r="K32" s="2"/>
    </row>
    <row r="33" spans="1:219" ht="21" customHeight="1" x14ac:dyDescent="0.25">
      <c r="A33" s="42" t="s">
        <v>76</v>
      </c>
      <c r="B33" s="30" t="s">
        <v>185</v>
      </c>
      <c r="C33" s="4" t="s">
        <v>36</v>
      </c>
      <c r="D33" s="4" t="s">
        <v>20</v>
      </c>
      <c r="E33" s="13" t="s">
        <v>43</v>
      </c>
      <c r="F33" s="26" t="s">
        <v>8</v>
      </c>
      <c r="G33" s="63"/>
      <c r="H33" s="63"/>
      <c r="I33" s="71">
        <v>1263600</v>
      </c>
      <c r="J33" s="71"/>
      <c r="K33" s="55"/>
      <c r="L33" s="94"/>
    </row>
    <row r="34" spans="1:219" ht="21" customHeight="1" x14ac:dyDescent="0.25">
      <c r="A34" s="42"/>
      <c r="B34" s="30" t="s">
        <v>217</v>
      </c>
      <c r="C34" s="4" t="s">
        <v>218</v>
      </c>
      <c r="D34" s="4"/>
      <c r="E34" s="13" t="s">
        <v>219</v>
      </c>
      <c r="F34" s="26" t="s">
        <v>8</v>
      </c>
      <c r="G34" s="63"/>
      <c r="H34" s="63"/>
      <c r="I34" s="71">
        <f>I35</f>
        <v>1000000</v>
      </c>
      <c r="J34" s="71"/>
      <c r="K34" s="55"/>
      <c r="L34" s="94"/>
    </row>
    <row r="35" spans="1:219" ht="30.75" customHeight="1" x14ac:dyDescent="0.25">
      <c r="A35" s="42"/>
      <c r="B35" s="160" t="s">
        <v>220</v>
      </c>
      <c r="C35" s="161" t="s">
        <v>221</v>
      </c>
      <c r="D35" s="161" t="s">
        <v>222</v>
      </c>
      <c r="E35" s="162" t="s">
        <v>223</v>
      </c>
      <c r="F35" s="26" t="s">
        <v>8</v>
      </c>
      <c r="G35" s="63"/>
      <c r="H35" s="63"/>
      <c r="I35" s="71">
        <v>1000000</v>
      </c>
      <c r="J35" s="71"/>
      <c r="K35" s="55"/>
      <c r="L35" s="94"/>
    </row>
    <row r="36" spans="1:219" ht="20.25" customHeight="1" x14ac:dyDescent="0.25">
      <c r="A36" s="42"/>
      <c r="B36" s="30" t="s">
        <v>197</v>
      </c>
      <c r="C36" s="4" t="s">
        <v>231</v>
      </c>
      <c r="D36" s="4"/>
      <c r="E36" s="13" t="s">
        <v>198</v>
      </c>
      <c r="F36" s="26" t="s">
        <v>8</v>
      </c>
      <c r="G36" s="63"/>
      <c r="H36" s="63"/>
      <c r="I36" s="71">
        <f>I37</f>
        <v>200000</v>
      </c>
      <c r="J36" s="71"/>
      <c r="K36" s="55"/>
    </row>
    <row r="37" spans="1:219" s="117" customFormat="1" ht="21" customHeight="1" x14ac:dyDescent="0.25">
      <c r="A37" s="47"/>
      <c r="B37" s="53" t="s">
        <v>196</v>
      </c>
      <c r="C37" s="48" t="s">
        <v>194</v>
      </c>
      <c r="D37" s="48" t="s">
        <v>195</v>
      </c>
      <c r="E37" s="61" t="s">
        <v>199</v>
      </c>
      <c r="F37" s="26" t="s">
        <v>8</v>
      </c>
      <c r="G37" s="145"/>
      <c r="H37" s="145"/>
      <c r="I37" s="86">
        <v>200000</v>
      </c>
      <c r="J37" s="86"/>
      <c r="K37" s="146"/>
    </row>
    <row r="38" spans="1:219" s="6" customFormat="1" ht="31.5" x14ac:dyDescent="0.25">
      <c r="A38" s="45" t="s">
        <v>77</v>
      </c>
      <c r="B38" s="5" t="s">
        <v>186</v>
      </c>
      <c r="C38" s="5"/>
      <c r="D38" s="5"/>
      <c r="E38" s="9" t="s">
        <v>12</v>
      </c>
      <c r="F38" s="12"/>
      <c r="G38" s="65"/>
      <c r="H38" s="65"/>
      <c r="I38" s="85">
        <f>I39</f>
        <v>891000</v>
      </c>
      <c r="J38" s="8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</row>
    <row r="39" spans="1:219" s="2" customFormat="1" ht="31.5" x14ac:dyDescent="0.25">
      <c r="A39" s="47" t="s">
        <v>78</v>
      </c>
      <c r="B39" s="4" t="s">
        <v>78</v>
      </c>
      <c r="C39" s="5"/>
      <c r="D39" s="5"/>
      <c r="E39" s="46" t="s">
        <v>12</v>
      </c>
      <c r="F39" s="26" t="s">
        <v>8</v>
      </c>
      <c r="G39" s="65"/>
      <c r="H39" s="65"/>
      <c r="I39" s="69">
        <f>I40+I41+I44+I46</f>
        <v>891000</v>
      </c>
      <c r="J39" s="69"/>
    </row>
    <row r="40" spans="1:219" s="2" customFormat="1" ht="33.75" customHeight="1" x14ac:dyDescent="0.25">
      <c r="A40" s="42" t="s">
        <v>79</v>
      </c>
      <c r="B40" s="4" t="s">
        <v>79</v>
      </c>
      <c r="C40" s="4" t="s">
        <v>73</v>
      </c>
      <c r="D40" s="4" t="s">
        <v>15</v>
      </c>
      <c r="E40" s="11" t="s">
        <v>80</v>
      </c>
      <c r="F40" s="26" t="s">
        <v>8</v>
      </c>
      <c r="G40" s="65"/>
      <c r="H40" s="65"/>
      <c r="I40" s="68">
        <v>661500</v>
      </c>
      <c r="J40" s="68"/>
      <c r="L40" s="119"/>
    </row>
    <row r="41" spans="1:219" s="2" customFormat="1" ht="41.25" customHeight="1" x14ac:dyDescent="0.25">
      <c r="A41" s="42" t="s">
        <v>157</v>
      </c>
      <c r="B41" s="4" t="s">
        <v>157</v>
      </c>
      <c r="C41" s="5" t="s">
        <v>158</v>
      </c>
      <c r="D41" s="5" t="s">
        <v>34</v>
      </c>
      <c r="E41" s="123" t="s">
        <v>159</v>
      </c>
      <c r="F41" s="26"/>
      <c r="G41" s="65"/>
      <c r="H41" s="65"/>
      <c r="I41" s="85">
        <f>I42+I43</f>
        <v>87000</v>
      </c>
      <c r="J41" s="85"/>
    </row>
    <row r="42" spans="1:219" s="100" customFormat="1" ht="48.75" customHeight="1" x14ac:dyDescent="0.25">
      <c r="A42" s="97" t="s">
        <v>154</v>
      </c>
      <c r="B42" s="4" t="s">
        <v>187</v>
      </c>
      <c r="C42" s="98" t="s">
        <v>170</v>
      </c>
      <c r="D42" s="98" t="s">
        <v>35</v>
      </c>
      <c r="E42" s="122" t="s">
        <v>171</v>
      </c>
      <c r="F42" s="99" t="s">
        <v>8</v>
      </c>
      <c r="G42" s="90"/>
      <c r="H42" s="90"/>
      <c r="I42" s="104">
        <v>30000</v>
      </c>
      <c r="J42" s="104"/>
    </row>
    <row r="43" spans="1:219" s="100" customFormat="1" ht="18" customHeight="1" x14ac:dyDescent="0.25">
      <c r="A43" s="97"/>
      <c r="B43" s="4" t="s">
        <v>154</v>
      </c>
      <c r="C43" s="98" t="s">
        <v>155</v>
      </c>
      <c r="D43" s="98" t="s">
        <v>34</v>
      </c>
      <c r="E43" s="122" t="s">
        <v>156</v>
      </c>
      <c r="F43" s="99" t="s">
        <v>8</v>
      </c>
      <c r="G43" s="90"/>
      <c r="H43" s="90"/>
      <c r="I43" s="121">
        <v>57000</v>
      </c>
      <c r="J43" s="121"/>
      <c r="L43" s="131"/>
      <c r="M43" s="132"/>
    </row>
    <row r="44" spans="1:219" s="107" customFormat="1" ht="32.25" customHeight="1" x14ac:dyDescent="0.25">
      <c r="A44" s="45" t="s">
        <v>83</v>
      </c>
      <c r="B44" s="5" t="s">
        <v>83</v>
      </c>
      <c r="C44" s="5" t="s">
        <v>81</v>
      </c>
      <c r="D44" s="5"/>
      <c r="E44" s="108" t="s">
        <v>56</v>
      </c>
      <c r="F44" s="16" t="s">
        <v>8</v>
      </c>
      <c r="G44" s="65"/>
      <c r="H44" s="65"/>
      <c r="I44" s="68">
        <f>SUM(I45)</f>
        <v>42500</v>
      </c>
      <c r="J44" s="68"/>
    </row>
    <row r="45" spans="1:219" s="2" customFormat="1" ht="31.5" x14ac:dyDescent="0.25">
      <c r="A45" s="42" t="s">
        <v>84</v>
      </c>
      <c r="B45" s="4" t="s">
        <v>84</v>
      </c>
      <c r="C45" s="4" t="s">
        <v>82</v>
      </c>
      <c r="D45" s="4" t="s">
        <v>55</v>
      </c>
      <c r="E45" s="49" t="s">
        <v>147</v>
      </c>
      <c r="F45" s="26" t="s">
        <v>8</v>
      </c>
      <c r="G45" s="65"/>
      <c r="H45" s="65"/>
      <c r="I45" s="70">
        <v>42500</v>
      </c>
      <c r="J45" s="70"/>
    </row>
    <row r="46" spans="1:219" s="107" customFormat="1" ht="16.5" customHeight="1" x14ac:dyDescent="0.25">
      <c r="A46" s="45" t="s">
        <v>139</v>
      </c>
      <c r="B46" s="109" t="s">
        <v>139</v>
      </c>
      <c r="C46" s="109" t="s">
        <v>140</v>
      </c>
      <c r="D46" s="5"/>
      <c r="E46" s="114" t="s">
        <v>85</v>
      </c>
      <c r="F46" s="16" t="s">
        <v>8</v>
      </c>
      <c r="G46" s="65"/>
      <c r="H46" s="65"/>
      <c r="I46" s="68">
        <f>I47</f>
        <v>100000</v>
      </c>
      <c r="J46" s="68"/>
    </row>
    <row r="47" spans="1:219" s="112" customFormat="1" ht="17.25" customHeight="1" x14ac:dyDescent="0.25">
      <c r="A47" s="47" t="s">
        <v>141</v>
      </c>
      <c r="B47" s="113" t="s">
        <v>141</v>
      </c>
      <c r="C47" s="113" t="s">
        <v>142</v>
      </c>
      <c r="D47" s="48" t="s">
        <v>30</v>
      </c>
      <c r="E47" s="61" t="s">
        <v>143</v>
      </c>
      <c r="F47" s="110" t="s">
        <v>8</v>
      </c>
      <c r="G47" s="111"/>
      <c r="H47" s="111"/>
      <c r="I47" s="69">
        <v>100000</v>
      </c>
      <c r="J47" s="69"/>
    </row>
    <row r="48" spans="1:219" ht="31.5" x14ac:dyDescent="0.25">
      <c r="A48" s="45" t="s">
        <v>86</v>
      </c>
      <c r="B48" s="5" t="s">
        <v>86</v>
      </c>
      <c r="C48" s="5"/>
      <c r="D48" s="5"/>
      <c r="E48" s="9" t="s">
        <v>7</v>
      </c>
      <c r="F48" s="26"/>
      <c r="G48" s="65"/>
      <c r="H48" s="65"/>
      <c r="I48" s="85">
        <f>I50</f>
        <v>26000</v>
      </c>
      <c r="J48" s="85"/>
      <c r="K48" s="2"/>
    </row>
    <row r="49" spans="1:12" ht="31.5" x14ac:dyDescent="0.25">
      <c r="A49" s="47" t="s">
        <v>87</v>
      </c>
      <c r="B49" s="4" t="s">
        <v>87</v>
      </c>
      <c r="C49" s="5"/>
      <c r="D49" s="5"/>
      <c r="E49" s="46" t="s">
        <v>7</v>
      </c>
      <c r="F49" s="26"/>
      <c r="G49" s="65"/>
      <c r="H49" s="65"/>
      <c r="I49" s="86">
        <f>I50</f>
        <v>26000</v>
      </c>
      <c r="J49" s="86"/>
      <c r="K49" s="2"/>
    </row>
    <row r="50" spans="1:12" ht="30" customHeight="1" x14ac:dyDescent="0.25">
      <c r="A50" s="42" t="s">
        <v>149</v>
      </c>
      <c r="B50" s="4" t="s">
        <v>188</v>
      </c>
      <c r="C50" s="4" t="s">
        <v>73</v>
      </c>
      <c r="D50" s="4" t="s">
        <v>16</v>
      </c>
      <c r="E50" s="11" t="s">
        <v>80</v>
      </c>
      <c r="F50" s="26" t="s">
        <v>8</v>
      </c>
      <c r="G50" s="65"/>
      <c r="H50" s="65"/>
      <c r="I50" s="71">
        <v>26000</v>
      </c>
      <c r="J50" s="71"/>
      <c r="K50" s="2"/>
      <c r="L50" s="105"/>
    </row>
    <row r="51" spans="1:12" ht="17.25" customHeight="1" x14ac:dyDescent="0.25">
      <c r="A51" s="45" t="s">
        <v>45</v>
      </c>
      <c r="B51" s="5" t="s">
        <v>45</v>
      </c>
      <c r="C51" s="5"/>
      <c r="D51" s="5"/>
      <c r="E51" s="9" t="s">
        <v>5</v>
      </c>
      <c r="F51" s="26"/>
      <c r="G51" s="65"/>
      <c r="H51" s="65"/>
      <c r="I51" s="85">
        <f>SUM(I52)</f>
        <v>3162600</v>
      </c>
      <c r="J51" s="85"/>
      <c r="K51" s="2"/>
    </row>
    <row r="52" spans="1:12" ht="20.25" customHeight="1" x14ac:dyDescent="0.25">
      <c r="A52" s="47" t="s">
        <v>46</v>
      </c>
      <c r="B52" s="4" t="s">
        <v>46</v>
      </c>
      <c r="C52" s="5"/>
      <c r="D52" s="5"/>
      <c r="E52" s="46" t="s">
        <v>5</v>
      </c>
      <c r="F52" s="26" t="s">
        <v>8</v>
      </c>
      <c r="G52" s="65"/>
      <c r="H52" s="65"/>
      <c r="I52" s="86">
        <f>SUM(I53+I54+I56+I57+I58)</f>
        <v>3162600</v>
      </c>
      <c r="J52" s="86"/>
      <c r="K52" s="2"/>
    </row>
    <row r="53" spans="1:12" ht="34.5" customHeight="1" x14ac:dyDescent="0.25">
      <c r="A53" s="42" t="s">
        <v>88</v>
      </c>
      <c r="B53" s="4" t="s">
        <v>88</v>
      </c>
      <c r="C53" s="4" t="s">
        <v>73</v>
      </c>
      <c r="D53" s="4" t="s">
        <v>15</v>
      </c>
      <c r="E53" s="11" t="s">
        <v>80</v>
      </c>
      <c r="F53" s="26" t="s">
        <v>8</v>
      </c>
      <c r="G53" s="65"/>
      <c r="H53" s="65"/>
      <c r="I53" s="71">
        <v>76300</v>
      </c>
      <c r="J53" s="71"/>
      <c r="K53" s="2"/>
    </row>
    <row r="54" spans="1:12" ht="54" customHeight="1" x14ac:dyDescent="0.25">
      <c r="A54" s="42" t="s">
        <v>135</v>
      </c>
      <c r="B54" s="4" t="s">
        <v>135</v>
      </c>
      <c r="C54" s="4" t="s">
        <v>95</v>
      </c>
      <c r="D54" s="24" t="s">
        <v>18</v>
      </c>
      <c r="E54" s="11" t="s">
        <v>99</v>
      </c>
      <c r="F54" s="26" t="s">
        <v>8</v>
      </c>
      <c r="G54" s="65"/>
      <c r="H54" s="65"/>
      <c r="I54" s="71">
        <v>104500</v>
      </c>
      <c r="J54" s="71"/>
      <c r="K54" s="2"/>
      <c r="L54" s="118"/>
    </row>
    <row r="55" spans="1:12" ht="15.75" hidden="1" x14ac:dyDescent="0.25">
      <c r="A55" s="42" t="s">
        <v>90</v>
      </c>
      <c r="B55" s="4" t="s">
        <v>90</v>
      </c>
      <c r="C55" s="4" t="s">
        <v>89</v>
      </c>
      <c r="D55" s="4" t="s">
        <v>22</v>
      </c>
      <c r="E55" s="11" t="s">
        <v>91</v>
      </c>
      <c r="F55" s="26" t="s">
        <v>8</v>
      </c>
      <c r="G55" s="65"/>
      <c r="H55" s="65"/>
      <c r="I55" s="71">
        <v>0</v>
      </c>
      <c r="J55" s="71"/>
      <c r="K55" s="2"/>
      <c r="L55" s="118"/>
    </row>
    <row r="56" spans="1:12" ht="15.75" x14ac:dyDescent="0.25">
      <c r="A56" s="42" t="s">
        <v>130</v>
      </c>
      <c r="B56" s="4" t="s">
        <v>130</v>
      </c>
      <c r="C56" s="4" t="s">
        <v>123</v>
      </c>
      <c r="D56" s="24" t="s">
        <v>22</v>
      </c>
      <c r="E56" s="11" t="s">
        <v>124</v>
      </c>
      <c r="F56" s="26" t="s">
        <v>8</v>
      </c>
      <c r="G56" s="65"/>
      <c r="H56" s="65"/>
      <c r="I56" s="71">
        <v>77000</v>
      </c>
      <c r="J56" s="71"/>
      <c r="K56" s="2"/>
    </row>
    <row r="57" spans="1:12" ht="34.5" customHeight="1" x14ac:dyDescent="0.25">
      <c r="A57" s="42" t="s">
        <v>92</v>
      </c>
      <c r="B57" s="4" t="s">
        <v>92</v>
      </c>
      <c r="C57" s="4" t="s">
        <v>94</v>
      </c>
      <c r="D57" s="24" t="s">
        <v>21</v>
      </c>
      <c r="E57" s="11" t="s">
        <v>93</v>
      </c>
      <c r="F57" s="26" t="s">
        <v>8</v>
      </c>
      <c r="G57" s="65"/>
      <c r="H57" s="65"/>
      <c r="I57" s="71">
        <v>2850000</v>
      </c>
      <c r="J57" s="71"/>
      <c r="K57" s="2"/>
      <c r="L57" s="105"/>
    </row>
    <row r="58" spans="1:12" s="94" customFormat="1" ht="15.75" x14ac:dyDescent="0.25">
      <c r="A58" s="42" t="s">
        <v>96</v>
      </c>
      <c r="B58" s="4" t="s">
        <v>96</v>
      </c>
      <c r="C58" s="4" t="s">
        <v>97</v>
      </c>
      <c r="D58" s="24"/>
      <c r="E58" s="57" t="s">
        <v>98</v>
      </c>
      <c r="F58" s="26" t="s">
        <v>8</v>
      </c>
      <c r="G58" s="65"/>
      <c r="H58" s="65"/>
      <c r="I58" s="102">
        <f>I59</f>
        <v>54800</v>
      </c>
      <c r="J58" s="102"/>
      <c r="K58" s="96"/>
    </row>
    <row r="59" spans="1:12" s="94" customFormat="1" ht="31.5" x14ac:dyDescent="0.25">
      <c r="A59" s="42" t="s">
        <v>166</v>
      </c>
      <c r="B59" s="4" t="s">
        <v>166</v>
      </c>
      <c r="C59" s="4" t="s">
        <v>167</v>
      </c>
      <c r="D59" s="24" t="s">
        <v>27</v>
      </c>
      <c r="E59" s="139" t="s">
        <v>189</v>
      </c>
      <c r="F59" s="101"/>
      <c r="G59" s="64"/>
      <c r="H59" s="64"/>
      <c r="I59" s="70">
        <v>54800</v>
      </c>
      <c r="J59" s="70"/>
      <c r="K59" s="96"/>
    </row>
    <row r="60" spans="1:12" ht="31.5" x14ac:dyDescent="0.25">
      <c r="A60" s="45" t="s">
        <v>47</v>
      </c>
      <c r="B60" s="5" t="s">
        <v>47</v>
      </c>
      <c r="C60" s="5"/>
      <c r="D60" s="5"/>
      <c r="E60" s="9" t="s">
        <v>11</v>
      </c>
      <c r="F60" s="14"/>
      <c r="G60" s="64"/>
      <c r="H60" s="64"/>
      <c r="I60" s="68">
        <f>SUM(I61)</f>
        <v>860000</v>
      </c>
      <c r="J60" s="68"/>
      <c r="K60" s="2"/>
    </row>
    <row r="61" spans="1:12" ht="32.25" customHeight="1" x14ac:dyDescent="0.25">
      <c r="A61" s="47" t="s">
        <v>48</v>
      </c>
      <c r="B61" s="4" t="s">
        <v>48</v>
      </c>
      <c r="C61" s="5"/>
      <c r="D61" s="5"/>
      <c r="E61" s="46" t="s">
        <v>49</v>
      </c>
      <c r="F61" s="14"/>
      <c r="G61" s="64"/>
      <c r="H61" s="64"/>
      <c r="I61" s="69">
        <f>I62+I63+I65</f>
        <v>860000</v>
      </c>
      <c r="J61" s="69"/>
      <c r="K61" s="2"/>
    </row>
    <row r="62" spans="1:12" ht="34.5" customHeight="1" x14ac:dyDescent="0.25">
      <c r="A62" s="47" t="s">
        <v>72</v>
      </c>
      <c r="B62" s="4" t="s">
        <v>72</v>
      </c>
      <c r="C62" s="4" t="s">
        <v>73</v>
      </c>
      <c r="D62" s="4" t="s">
        <v>15</v>
      </c>
      <c r="E62" s="11" t="s">
        <v>80</v>
      </c>
      <c r="F62" s="26" t="s">
        <v>8</v>
      </c>
      <c r="G62" s="64"/>
      <c r="H62" s="64"/>
      <c r="I62" s="70">
        <v>60000</v>
      </c>
      <c r="J62" s="70"/>
      <c r="K62" s="2"/>
    </row>
    <row r="63" spans="1:12" ht="15.75" x14ac:dyDescent="0.25">
      <c r="A63" s="47" t="s">
        <v>53</v>
      </c>
      <c r="B63" s="4" t="s">
        <v>190</v>
      </c>
      <c r="C63" s="4" t="s">
        <v>54</v>
      </c>
      <c r="D63" s="5"/>
      <c r="E63" s="140" t="s">
        <v>148</v>
      </c>
      <c r="F63" s="26" t="s">
        <v>8</v>
      </c>
      <c r="G63" s="64"/>
      <c r="H63" s="64"/>
      <c r="I63" s="69">
        <f>I64</f>
        <v>600000</v>
      </c>
      <c r="J63" s="69"/>
      <c r="K63" s="2"/>
    </row>
    <row r="64" spans="1:12" ht="31.5" x14ac:dyDescent="0.25">
      <c r="A64" s="42" t="s">
        <v>51</v>
      </c>
      <c r="B64" s="48" t="s">
        <v>191</v>
      </c>
      <c r="C64" s="48" t="s">
        <v>52</v>
      </c>
      <c r="D64" s="48" t="s">
        <v>19</v>
      </c>
      <c r="E64" s="49" t="s">
        <v>42</v>
      </c>
      <c r="F64" s="26" t="s">
        <v>8</v>
      </c>
      <c r="G64" s="65"/>
      <c r="H64" s="65"/>
      <c r="I64" s="71">
        <v>600000</v>
      </c>
      <c r="J64" s="71"/>
      <c r="K64" s="2"/>
    </row>
    <row r="65" spans="1:15" s="94" customFormat="1" ht="16.5" customHeight="1" x14ac:dyDescent="0.25">
      <c r="A65" s="42" t="s">
        <v>62</v>
      </c>
      <c r="B65" s="30" t="s">
        <v>192</v>
      </c>
      <c r="C65" s="30" t="s">
        <v>57</v>
      </c>
      <c r="D65" s="30"/>
      <c r="E65" s="141" t="s">
        <v>58</v>
      </c>
      <c r="F65" s="26" t="s">
        <v>8</v>
      </c>
      <c r="G65" s="66"/>
      <c r="H65" s="66"/>
      <c r="I65" s="74">
        <f>SUM(I66)</f>
        <v>200000</v>
      </c>
      <c r="J65" s="74"/>
      <c r="K65" s="96"/>
    </row>
    <row r="66" spans="1:15" s="117" customFormat="1" ht="20.25" customHeight="1" x14ac:dyDescent="0.25">
      <c r="A66" s="47" t="s">
        <v>63</v>
      </c>
      <c r="B66" s="53" t="s">
        <v>63</v>
      </c>
      <c r="C66" s="53" t="s">
        <v>59</v>
      </c>
      <c r="D66" s="53" t="s">
        <v>19</v>
      </c>
      <c r="E66" s="142" t="s">
        <v>136</v>
      </c>
      <c r="F66" s="110" t="s">
        <v>8</v>
      </c>
      <c r="G66" s="72"/>
      <c r="H66" s="72"/>
      <c r="I66" s="73">
        <v>200000</v>
      </c>
      <c r="J66" s="73"/>
      <c r="K66" s="112"/>
    </row>
    <row r="67" spans="1:15" ht="29.25" customHeight="1" x14ac:dyDescent="0.25">
      <c r="A67" s="45" t="s">
        <v>101</v>
      </c>
      <c r="B67" s="5" t="s">
        <v>101</v>
      </c>
      <c r="C67" s="5"/>
      <c r="D67" s="5"/>
      <c r="E67" s="9" t="s">
        <v>13</v>
      </c>
      <c r="F67" s="10"/>
      <c r="G67" s="63"/>
      <c r="H67" s="63"/>
      <c r="I67" s="85">
        <f>SUM(I68)</f>
        <v>18797800</v>
      </c>
      <c r="J67" s="85"/>
      <c r="K67" s="2"/>
    </row>
    <row r="68" spans="1:15" ht="31.5" x14ac:dyDescent="0.25">
      <c r="A68" s="47" t="s">
        <v>102</v>
      </c>
      <c r="B68" s="4" t="s">
        <v>102</v>
      </c>
      <c r="C68" s="5"/>
      <c r="D68" s="5"/>
      <c r="E68" s="46" t="s">
        <v>13</v>
      </c>
      <c r="F68" s="10"/>
      <c r="G68" s="63"/>
      <c r="H68" s="63"/>
      <c r="I68" s="86">
        <f>I69+I73+I74+I75</f>
        <v>18797800</v>
      </c>
      <c r="J68" s="86"/>
      <c r="K68" s="2"/>
    </row>
    <row r="69" spans="1:15" ht="31.5" x14ac:dyDescent="0.25">
      <c r="A69" s="47" t="s">
        <v>144</v>
      </c>
      <c r="B69" s="4" t="s">
        <v>144</v>
      </c>
      <c r="C69" s="4" t="s">
        <v>37</v>
      </c>
      <c r="D69" s="4"/>
      <c r="E69" s="11" t="s">
        <v>105</v>
      </c>
      <c r="F69" s="26" t="s">
        <v>8</v>
      </c>
      <c r="G69" s="63"/>
      <c r="H69" s="63"/>
      <c r="I69" s="87">
        <f>SUM(I70+I71+I72)</f>
        <v>2122800</v>
      </c>
      <c r="J69" s="87"/>
      <c r="K69" s="2"/>
    </row>
    <row r="70" spans="1:15" ht="21.75" customHeight="1" x14ac:dyDescent="0.25">
      <c r="A70" s="42" t="s">
        <v>103</v>
      </c>
      <c r="B70" s="4" t="s">
        <v>103</v>
      </c>
      <c r="C70" s="4" t="s">
        <v>104</v>
      </c>
      <c r="D70" s="4" t="s">
        <v>23</v>
      </c>
      <c r="E70" s="49" t="s">
        <v>106</v>
      </c>
      <c r="F70" s="26" t="s">
        <v>8</v>
      </c>
      <c r="G70" s="63"/>
      <c r="H70" s="63"/>
      <c r="I70" s="71">
        <v>500000</v>
      </c>
      <c r="J70" s="71"/>
    </row>
    <row r="71" spans="1:15" ht="19.5" customHeight="1" x14ac:dyDescent="0.25">
      <c r="A71" s="47" t="s">
        <v>107</v>
      </c>
      <c r="B71" s="48" t="s">
        <v>107</v>
      </c>
      <c r="C71" s="48" t="s">
        <v>108</v>
      </c>
      <c r="D71" s="48" t="s">
        <v>23</v>
      </c>
      <c r="E71" s="49" t="s">
        <v>109</v>
      </c>
      <c r="F71" s="26" t="s">
        <v>8</v>
      </c>
      <c r="G71" s="63"/>
      <c r="H71" s="63"/>
      <c r="I71" s="86">
        <v>500000</v>
      </c>
      <c r="J71" s="86"/>
    </row>
    <row r="72" spans="1:15" ht="32.25" customHeight="1" x14ac:dyDescent="0.25">
      <c r="A72" s="42" t="s">
        <v>110</v>
      </c>
      <c r="B72" s="4" t="s">
        <v>110</v>
      </c>
      <c r="C72" s="4" t="s">
        <v>111</v>
      </c>
      <c r="D72" s="4" t="s">
        <v>23</v>
      </c>
      <c r="E72" s="61" t="s">
        <v>112</v>
      </c>
      <c r="F72" s="26" t="s">
        <v>8</v>
      </c>
      <c r="G72" s="63"/>
      <c r="H72" s="63"/>
      <c r="I72" s="71">
        <v>1122800</v>
      </c>
      <c r="J72" s="71"/>
      <c r="L72" s="94"/>
    </row>
    <row r="73" spans="1:15" ht="15.75" x14ac:dyDescent="0.25">
      <c r="A73" s="42" t="s">
        <v>114</v>
      </c>
      <c r="B73" s="4" t="s">
        <v>114</v>
      </c>
      <c r="C73" s="4" t="s">
        <v>113</v>
      </c>
      <c r="D73" s="4" t="s">
        <v>23</v>
      </c>
      <c r="E73" s="11" t="s">
        <v>115</v>
      </c>
      <c r="F73" s="10" t="s">
        <v>9</v>
      </c>
      <c r="G73" s="65"/>
      <c r="H73" s="65"/>
      <c r="I73" s="88">
        <v>15875000</v>
      </c>
      <c r="J73" s="88"/>
      <c r="L73" s="105"/>
      <c r="M73" s="94"/>
      <c r="N73" s="105"/>
    </row>
    <row r="74" spans="1:15" ht="20.25" customHeight="1" x14ac:dyDescent="0.25">
      <c r="A74" s="42" t="s">
        <v>150</v>
      </c>
      <c r="B74" s="4" t="s">
        <v>150</v>
      </c>
      <c r="C74" s="4" t="s">
        <v>151</v>
      </c>
      <c r="D74" s="37" t="s">
        <v>152</v>
      </c>
      <c r="E74" s="36" t="s">
        <v>153</v>
      </c>
      <c r="F74" s="10" t="s">
        <v>9</v>
      </c>
      <c r="G74" s="65"/>
      <c r="H74" s="65"/>
      <c r="I74" s="88">
        <v>600000</v>
      </c>
      <c r="J74" s="88"/>
    </row>
    <row r="75" spans="1:15" ht="20.25" customHeight="1" x14ac:dyDescent="0.25">
      <c r="A75" s="42"/>
      <c r="B75" s="4" t="s">
        <v>215</v>
      </c>
      <c r="C75" s="4" t="s">
        <v>213</v>
      </c>
      <c r="D75" s="37" t="s">
        <v>214</v>
      </c>
      <c r="E75" s="36" t="s">
        <v>216</v>
      </c>
      <c r="F75" s="10" t="s">
        <v>9</v>
      </c>
      <c r="G75" s="65"/>
      <c r="H75" s="65"/>
      <c r="I75" s="88">
        <v>200000</v>
      </c>
      <c r="J75" s="88"/>
    </row>
    <row r="76" spans="1:15" ht="31.5" x14ac:dyDescent="0.25">
      <c r="A76" s="45" t="s">
        <v>128</v>
      </c>
      <c r="B76" s="16">
        <v>1500000</v>
      </c>
      <c r="C76" s="16"/>
      <c r="D76" s="16"/>
      <c r="E76" s="16" t="s">
        <v>6</v>
      </c>
      <c r="F76" s="60"/>
      <c r="G76" s="17"/>
      <c r="H76" s="17"/>
      <c r="I76" s="85">
        <f>SUM(I77)</f>
        <v>37529700</v>
      </c>
      <c r="J76" s="85"/>
    </row>
    <row r="77" spans="1:15" ht="31.5" x14ac:dyDescent="0.25">
      <c r="A77" s="47" t="s">
        <v>129</v>
      </c>
      <c r="B77" s="26">
        <v>1510000</v>
      </c>
      <c r="C77" s="16"/>
      <c r="D77" s="16"/>
      <c r="E77" s="56" t="s">
        <v>6</v>
      </c>
      <c r="F77" s="26"/>
      <c r="G77" s="76"/>
      <c r="H77" s="79"/>
      <c r="I77" s="86">
        <f>I78+I80+I81+I82+I83+I84+I85+I86+I87+I88+I89+I90</f>
        <v>37529700</v>
      </c>
      <c r="J77" s="86"/>
    </row>
    <row r="78" spans="1:15" s="58" customFormat="1" ht="56.25" customHeight="1" x14ac:dyDescent="0.25">
      <c r="A78" s="42" t="s">
        <v>118</v>
      </c>
      <c r="B78" s="4" t="s">
        <v>118</v>
      </c>
      <c r="C78" s="4" t="s">
        <v>35</v>
      </c>
      <c r="D78" s="4" t="s">
        <v>17</v>
      </c>
      <c r="E78" s="57" t="s">
        <v>40</v>
      </c>
      <c r="F78" s="26" t="s">
        <v>8</v>
      </c>
      <c r="G78" s="15"/>
      <c r="H78" s="15"/>
      <c r="I78" s="71">
        <v>3000000</v>
      </c>
      <c r="J78" s="71"/>
      <c r="L78" s="118"/>
    </row>
    <row r="79" spans="1:15" s="58" customFormat="1" ht="16.5" hidden="1" customHeight="1" thickBot="1" x14ac:dyDescent="0.3">
      <c r="A79" s="42" t="s">
        <v>119</v>
      </c>
      <c r="B79" s="4" t="s">
        <v>120</v>
      </c>
      <c r="C79" s="4"/>
      <c r="D79" s="4" t="s">
        <v>26</v>
      </c>
      <c r="E79" s="57" t="s">
        <v>121</v>
      </c>
      <c r="F79" s="26" t="s">
        <v>8</v>
      </c>
      <c r="G79" s="15"/>
      <c r="H79" s="15"/>
      <c r="I79" s="15"/>
      <c r="J79" s="71"/>
      <c r="L79" s="118"/>
    </row>
    <row r="80" spans="1:15" s="58" customFormat="1" ht="24.75" customHeight="1" x14ac:dyDescent="0.25">
      <c r="A80" s="42" t="s">
        <v>122</v>
      </c>
      <c r="B80" s="4" t="s">
        <v>122</v>
      </c>
      <c r="C80" s="4" t="s">
        <v>36</v>
      </c>
      <c r="D80" s="4" t="s">
        <v>20</v>
      </c>
      <c r="E80" s="106" t="s">
        <v>43</v>
      </c>
      <c r="F80" s="26" t="s">
        <v>8</v>
      </c>
      <c r="G80" s="15"/>
      <c r="H80" s="15"/>
      <c r="I80" s="71">
        <v>8000000</v>
      </c>
      <c r="J80" s="71"/>
      <c r="L80" s="118"/>
      <c r="M80" s="94"/>
      <c r="O80" s="120"/>
    </row>
    <row r="81" spans="1:12" s="58" customFormat="1" ht="33.75" customHeight="1" x14ac:dyDescent="0.25">
      <c r="A81" s="42" t="s">
        <v>125</v>
      </c>
      <c r="B81" s="10">
        <v>1517310</v>
      </c>
      <c r="C81" s="133">
        <v>7310</v>
      </c>
      <c r="D81" s="37" t="s">
        <v>126</v>
      </c>
      <c r="E81" s="59" t="s">
        <v>127</v>
      </c>
      <c r="F81" s="62" t="s">
        <v>193</v>
      </c>
      <c r="G81" s="77" t="s">
        <v>224</v>
      </c>
      <c r="H81" s="79">
        <v>6302407</v>
      </c>
      <c r="I81" s="71">
        <v>800000</v>
      </c>
      <c r="J81" s="163">
        <v>1</v>
      </c>
      <c r="L81" s="118"/>
    </row>
    <row r="82" spans="1:12" s="94" customFormat="1" ht="33.75" customHeight="1" x14ac:dyDescent="0.25">
      <c r="A82" s="42"/>
      <c r="B82" s="10">
        <v>1517310</v>
      </c>
      <c r="C82" s="133">
        <v>7310</v>
      </c>
      <c r="D82" s="37" t="s">
        <v>126</v>
      </c>
      <c r="E82" s="59" t="s">
        <v>127</v>
      </c>
      <c r="F82" s="155" t="s">
        <v>204</v>
      </c>
      <c r="G82" s="164">
        <v>2019</v>
      </c>
      <c r="H82" s="79">
        <v>8030600</v>
      </c>
      <c r="I82" s="71">
        <v>625723</v>
      </c>
      <c r="J82" s="163">
        <v>1</v>
      </c>
    </row>
    <row r="83" spans="1:12" s="94" customFormat="1" ht="35.25" customHeight="1" x14ac:dyDescent="0.25">
      <c r="A83" s="42"/>
      <c r="B83" s="10">
        <v>1517310</v>
      </c>
      <c r="C83" s="133">
        <v>7310</v>
      </c>
      <c r="D83" s="37" t="s">
        <v>126</v>
      </c>
      <c r="E83" s="59" t="s">
        <v>127</v>
      </c>
      <c r="F83" s="155" t="s">
        <v>205</v>
      </c>
      <c r="G83" s="164">
        <v>2019</v>
      </c>
      <c r="H83" s="79">
        <v>4921129</v>
      </c>
      <c r="I83" s="71">
        <v>355040</v>
      </c>
      <c r="J83" s="163">
        <v>1</v>
      </c>
    </row>
    <row r="84" spans="1:12" s="94" customFormat="1" ht="44.25" customHeight="1" x14ac:dyDescent="0.25">
      <c r="A84" s="42"/>
      <c r="B84" s="10">
        <v>1517310</v>
      </c>
      <c r="C84" s="133">
        <v>7310</v>
      </c>
      <c r="D84" s="37" t="s">
        <v>126</v>
      </c>
      <c r="E84" s="59" t="s">
        <v>127</v>
      </c>
      <c r="F84" s="155" t="s">
        <v>206</v>
      </c>
      <c r="G84" s="164">
        <v>2019</v>
      </c>
      <c r="H84" s="79">
        <v>6970847</v>
      </c>
      <c r="I84" s="71">
        <v>503400</v>
      </c>
      <c r="J84" s="163">
        <v>1</v>
      </c>
    </row>
    <row r="85" spans="1:12" s="94" customFormat="1" ht="30.75" customHeight="1" x14ac:dyDescent="0.25">
      <c r="A85" s="42"/>
      <c r="B85" s="10">
        <v>1517310</v>
      </c>
      <c r="C85" s="133">
        <v>7310</v>
      </c>
      <c r="D85" s="37" t="s">
        <v>126</v>
      </c>
      <c r="E85" s="59" t="s">
        <v>127</v>
      </c>
      <c r="F85" s="155" t="s">
        <v>207</v>
      </c>
      <c r="G85" s="164">
        <v>2019</v>
      </c>
      <c r="H85" s="79">
        <v>8800000</v>
      </c>
      <c r="I85" s="71">
        <v>1050145</v>
      </c>
      <c r="J85" s="163">
        <v>1</v>
      </c>
    </row>
    <row r="86" spans="1:12" s="94" customFormat="1" ht="47.25" customHeight="1" x14ac:dyDescent="0.25">
      <c r="A86" s="42"/>
      <c r="B86" s="10">
        <v>1517310</v>
      </c>
      <c r="C86" s="133">
        <v>7310</v>
      </c>
      <c r="D86" s="37" t="s">
        <v>126</v>
      </c>
      <c r="E86" s="59" t="s">
        <v>127</v>
      </c>
      <c r="F86" s="155" t="s">
        <v>208</v>
      </c>
      <c r="G86" s="164">
        <v>2019</v>
      </c>
      <c r="H86" s="79">
        <v>7307723</v>
      </c>
      <c r="I86" s="71">
        <v>521012</v>
      </c>
      <c r="J86" s="163">
        <v>1</v>
      </c>
    </row>
    <row r="87" spans="1:12" s="94" customFormat="1" ht="46.5" customHeight="1" x14ac:dyDescent="0.25">
      <c r="A87" s="42"/>
      <c r="B87" s="10">
        <v>1517310</v>
      </c>
      <c r="C87" s="133">
        <v>7310</v>
      </c>
      <c r="D87" s="37" t="s">
        <v>126</v>
      </c>
      <c r="E87" s="59" t="s">
        <v>127</v>
      </c>
      <c r="F87" s="156" t="s">
        <v>209</v>
      </c>
      <c r="G87" s="164">
        <v>2019</v>
      </c>
      <c r="H87" s="79">
        <v>13249699</v>
      </c>
      <c r="I87" s="71">
        <v>1068258</v>
      </c>
      <c r="J87" s="163">
        <v>1</v>
      </c>
    </row>
    <row r="88" spans="1:12" s="94" customFormat="1" ht="45.75" customHeight="1" x14ac:dyDescent="0.25">
      <c r="A88" s="42"/>
      <c r="B88" s="10">
        <v>1517310</v>
      </c>
      <c r="C88" s="133">
        <v>7310</v>
      </c>
      <c r="D88" s="37" t="s">
        <v>126</v>
      </c>
      <c r="E88" s="59" t="s">
        <v>127</v>
      </c>
      <c r="F88" s="157" t="s">
        <v>210</v>
      </c>
      <c r="G88" s="164">
        <v>2019</v>
      </c>
      <c r="H88" s="79">
        <v>1230324</v>
      </c>
      <c r="I88" s="71">
        <v>1230324</v>
      </c>
      <c r="J88" s="163">
        <v>1</v>
      </c>
    </row>
    <row r="89" spans="1:12" s="94" customFormat="1" ht="38.25" customHeight="1" x14ac:dyDescent="0.25">
      <c r="A89" s="42"/>
      <c r="B89" s="10">
        <v>1517310</v>
      </c>
      <c r="C89" s="133">
        <v>7310</v>
      </c>
      <c r="D89" s="37" t="s">
        <v>126</v>
      </c>
      <c r="E89" s="59" t="s">
        <v>127</v>
      </c>
      <c r="F89" s="158" t="s">
        <v>211</v>
      </c>
      <c r="G89" s="164">
        <v>2019</v>
      </c>
      <c r="H89" s="79">
        <v>1146098</v>
      </c>
      <c r="I89" s="71">
        <v>1146098</v>
      </c>
      <c r="J89" s="163">
        <v>1</v>
      </c>
    </row>
    <row r="90" spans="1:12" s="58" customFormat="1" ht="31.5" x14ac:dyDescent="0.25">
      <c r="A90" s="42" t="s">
        <v>125</v>
      </c>
      <c r="B90" s="10">
        <v>1517460</v>
      </c>
      <c r="C90" s="4" t="s">
        <v>138</v>
      </c>
      <c r="D90" s="37"/>
      <c r="E90" s="36" t="s">
        <v>137</v>
      </c>
      <c r="F90" s="26" t="s">
        <v>8</v>
      </c>
      <c r="G90" s="77"/>
      <c r="H90" s="79"/>
      <c r="I90" s="89">
        <f>I91</f>
        <v>19229700</v>
      </c>
      <c r="J90" s="89"/>
    </row>
    <row r="91" spans="1:12" s="58" customFormat="1" ht="37.5" customHeight="1" x14ac:dyDescent="0.25">
      <c r="A91" s="42" t="s">
        <v>125</v>
      </c>
      <c r="B91" s="10">
        <v>1517461</v>
      </c>
      <c r="C91" s="133">
        <v>7461</v>
      </c>
      <c r="D91" s="37" t="s">
        <v>24</v>
      </c>
      <c r="E91" s="84" t="s">
        <v>116</v>
      </c>
      <c r="F91" s="26" t="s">
        <v>8</v>
      </c>
      <c r="G91" s="77"/>
      <c r="H91" s="79"/>
      <c r="I91" s="89">
        <v>19229700</v>
      </c>
      <c r="J91" s="89"/>
    </row>
    <row r="92" spans="1:12" s="116" customFormat="1" ht="31.5" x14ac:dyDescent="0.25">
      <c r="A92" s="45"/>
      <c r="B92" s="147">
        <v>3100000</v>
      </c>
      <c r="C92" s="148"/>
      <c r="D92" s="134"/>
      <c r="E92" s="34" t="s">
        <v>29</v>
      </c>
      <c r="F92" s="16"/>
      <c r="G92" s="149"/>
      <c r="H92" s="17"/>
      <c r="I92" s="90">
        <f>I93</f>
        <v>224000</v>
      </c>
      <c r="J92" s="90"/>
    </row>
    <row r="93" spans="1:12" s="58" customFormat="1" ht="31.5" x14ac:dyDescent="0.25">
      <c r="A93" s="42"/>
      <c r="B93" s="10">
        <v>3110000</v>
      </c>
      <c r="C93" s="133"/>
      <c r="D93" s="37"/>
      <c r="E93" s="50" t="s">
        <v>29</v>
      </c>
      <c r="F93" s="26"/>
      <c r="G93" s="77"/>
      <c r="H93" s="79"/>
      <c r="I93" s="89">
        <f>I94+I95</f>
        <v>224000</v>
      </c>
      <c r="J93" s="89"/>
    </row>
    <row r="94" spans="1:12" s="58" customFormat="1" ht="34.5" customHeight="1" x14ac:dyDescent="0.25">
      <c r="A94" s="42"/>
      <c r="B94" s="10">
        <v>3110160</v>
      </c>
      <c r="C94" s="4" t="s">
        <v>73</v>
      </c>
      <c r="D94" s="37" t="s">
        <v>15</v>
      </c>
      <c r="E94" s="11" t="s">
        <v>80</v>
      </c>
      <c r="F94" s="26" t="s">
        <v>8</v>
      </c>
      <c r="G94" s="77"/>
      <c r="H94" s="79"/>
      <c r="I94" s="89">
        <v>25000</v>
      </c>
      <c r="J94" s="89"/>
    </row>
    <row r="95" spans="1:12" s="58" customFormat="1" ht="31.5" x14ac:dyDescent="0.25">
      <c r="A95" s="42"/>
      <c r="B95" s="10">
        <v>3117650</v>
      </c>
      <c r="C95" s="133">
        <v>7650</v>
      </c>
      <c r="D95" s="37" t="s">
        <v>25</v>
      </c>
      <c r="E95" s="38" t="s">
        <v>100</v>
      </c>
      <c r="F95" s="26" t="s">
        <v>8</v>
      </c>
      <c r="G95" s="77"/>
      <c r="H95" s="79"/>
      <c r="I95" s="89">
        <v>199000</v>
      </c>
      <c r="J95" s="89"/>
    </row>
    <row r="96" spans="1:12" s="116" customFormat="1" ht="31.5" customHeight="1" x14ac:dyDescent="0.25">
      <c r="A96" s="45" t="s">
        <v>161</v>
      </c>
      <c r="B96" s="143">
        <v>3700000</v>
      </c>
      <c r="C96" s="143"/>
      <c r="D96" s="144"/>
      <c r="E96" s="103" t="s">
        <v>162</v>
      </c>
      <c r="F96" s="16"/>
      <c r="G96" s="63"/>
      <c r="H96" s="63"/>
      <c r="I96" s="102">
        <f>I97</f>
        <v>2020000</v>
      </c>
      <c r="J96" s="102"/>
      <c r="K96" s="115"/>
    </row>
    <row r="97" spans="1:12" ht="18.75" customHeight="1" x14ac:dyDescent="0.25">
      <c r="A97" s="42" t="s">
        <v>163</v>
      </c>
      <c r="B97" s="39">
        <v>3710000</v>
      </c>
      <c r="C97" s="39"/>
      <c r="D97" s="91"/>
      <c r="E97" s="13" t="s">
        <v>162</v>
      </c>
      <c r="F97" s="26" t="s">
        <v>8</v>
      </c>
      <c r="G97" s="63"/>
      <c r="H97" s="63"/>
      <c r="I97" s="71">
        <f>I98+I99</f>
        <v>2020000</v>
      </c>
      <c r="J97" s="71"/>
      <c r="K97" s="25"/>
    </row>
    <row r="98" spans="1:12" ht="30" customHeight="1" x14ac:dyDescent="0.25">
      <c r="A98" s="42"/>
      <c r="B98" s="10">
        <v>3110160</v>
      </c>
      <c r="C98" s="4" t="s">
        <v>73</v>
      </c>
      <c r="D98" s="37" t="s">
        <v>15</v>
      </c>
      <c r="E98" s="11" t="s">
        <v>80</v>
      </c>
      <c r="F98" s="26" t="s">
        <v>8</v>
      </c>
      <c r="G98" s="63"/>
      <c r="H98" s="63"/>
      <c r="I98" s="71">
        <v>20000</v>
      </c>
      <c r="J98" s="71"/>
      <c r="K98" s="25"/>
    </row>
    <row r="99" spans="1:12" ht="27" customHeight="1" x14ac:dyDescent="0.25">
      <c r="A99" s="42" t="s">
        <v>164</v>
      </c>
      <c r="B99" s="39">
        <v>3719770</v>
      </c>
      <c r="C99" s="39">
        <v>9770</v>
      </c>
      <c r="D99" s="91" t="s">
        <v>165</v>
      </c>
      <c r="E99" s="92" t="s">
        <v>212</v>
      </c>
      <c r="F99" s="26" t="s">
        <v>8</v>
      </c>
      <c r="G99" s="63"/>
      <c r="H99" s="63"/>
      <c r="I99" s="71">
        <v>2000000</v>
      </c>
      <c r="J99" s="71"/>
      <c r="K99" s="25"/>
    </row>
    <row r="100" spans="1:12" ht="16.5" customHeight="1" x14ac:dyDescent="0.25">
      <c r="A100" s="16" t="s">
        <v>10</v>
      </c>
      <c r="B100" s="125"/>
      <c r="C100" s="125"/>
      <c r="D100" s="125"/>
      <c r="E100" s="125"/>
      <c r="F100" s="125"/>
      <c r="G100" s="15"/>
      <c r="H100" s="15"/>
      <c r="I100" s="85">
        <f>I14+I23+I30+I38+I48+I51+I60+I67+I76+I92+I96</f>
        <v>76454842</v>
      </c>
      <c r="J100" s="85"/>
    </row>
    <row r="101" spans="1:12" ht="16.5" customHeight="1" x14ac:dyDescent="0.25">
      <c r="A101" s="80"/>
      <c r="B101" s="81"/>
      <c r="C101" s="81"/>
      <c r="D101" s="81"/>
      <c r="E101" s="81"/>
      <c r="F101" s="81"/>
      <c r="G101" s="82"/>
      <c r="H101" s="82"/>
      <c r="I101" s="82"/>
      <c r="J101" s="83"/>
    </row>
    <row r="102" spans="1:12" ht="16.5" customHeight="1" x14ac:dyDescent="0.25">
      <c r="A102" s="80"/>
      <c r="B102" s="81"/>
      <c r="C102" s="81"/>
      <c r="D102" s="81"/>
      <c r="E102" s="81"/>
      <c r="F102" s="81"/>
      <c r="G102" s="82"/>
      <c r="H102" s="82"/>
      <c r="I102" s="82"/>
      <c r="J102" s="83"/>
    </row>
    <row r="103" spans="1:12" ht="9" customHeight="1" x14ac:dyDescent="0.25">
      <c r="B103" s="18"/>
      <c r="C103" s="18"/>
      <c r="D103" s="18"/>
      <c r="E103" s="19"/>
      <c r="F103" s="19"/>
      <c r="G103" s="18"/>
      <c r="H103" s="18"/>
      <c r="I103" s="20"/>
      <c r="J103" s="20"/>
    </row>
    <row r="104" spans="1:12" ht="16.5" hidden="1" customHeight="1" thickBot="1" x14ac:dyDescent="0.3">
      <c r="B104" s="18"/>
      <c r="C104" s="18"/>
      <c r="D104" s="18"/>
      <c r="E104" s="20"/>
      <c r="F104" s="20"/>
      <c r="G104" s="18"/>
      <c r="H104" s="18"/>
      <c r="I104" s="21"/>
      <c r="J104" s="18"/>
    </row>
    <row r="105" spans="1:12" ht="12.75" customHeight="1" x14ac:dyDescent="0.25">
      <c r="B105" s="19" t="s">
        <v>28</v>
      </c>
      <c r="C105" s="19"/>
      <c r="D105" s="126"/>
      <c r="E105" s="126"/>
      <c r="F105" s="126"/>
      <c r="G105" s="18"/>
      <c r="H105" s="18"/>
      <c r="I105" s="19"/>
      <c r="J105" s="19"/>
    </row>
    <row r="106" spans="1:12" ht="15.75" x14ac:dyDescent="0.25">
      <c r="B106" s="19" t="s">
        <v>1</v>
      </c>
      <c r="C106" s="19"/>
      <c r="D106" s="126"/>
      <c r="E106" s="126"/>
      <c r="F106" s="126"/>
      <c r="G106" s="78"/>
      <c r="H106" s="18"/>
      <c r="I106" s="22" t="s">
        <v>168</v>
      </c>
      <c r="J106" s="78"/>
    </row>
    <row r="107" spans="1:12" ht="6.75" customHeight="1" x14ac:dyDescent="0.2">
      <c r="B107" s="18"/>
      <c r="C107" s="18"/>
      <c r="D107" s="18"/>
      <c r="E107" s="18"/>
      <c r="F107" s="18"/>
      <c r="G107" s="18"/>
      <c r="H107" s="18"/>
      <c r="I107" s="18"/>
      <c r="J107" s="18"/>
    </row>
    <row r="108" spans="1:12" ht="15.75" x14ac:dyDescent="0.25">
      <c r="B108" s="19" t="s">
        <v>31</v>
      </c>
      <c r="C108" s="19"/>
      <c r="D108" s="126"/>
      <c r="E108" s="126"/>
      <c r="F108" s="126"/>
      <c r="G108" s="23"/>
      <c r="H108" s="23"/>
      <c r="I108" s="185" t="s">
        <v>169</v>
      </c>
      <c r="J108" s="185"/>
    </row>
    <row r="109" spans="1:12" ht="14.25" x14ac:dyDescent="0.2">
      <c r="B109" s="8"/>
      <c r="C109" s="8"/>
      <c r="D109" s="8"/>
      <c r="E109" s="8"/>
      <c r="F109" s="8"/>
      <c r="G109" s="7"/>
      <c r="H109" s="7"/>
      <c r="I109" s="7"/>
      <c r="J109" s="7"/>
      <c r="L109" s="25"/>
    </row>
    <row r="110" spans="1:12" ht="13.5" customHeight="1" x14ac:dyDescent="0.2">
      <c r="B110" s="2"/>
      <c r="C110" s="2"/>
      <c r="D110" s="2"/>
      <c r="E110" s="2"/>
      <c r="F110" s="2"/>
      <c r="I110" s="25"/>
    </row>
    <row r="111" spans="1:12" x14ac:dyDescent="0.2">
      <c r="B111" s="2"/>
      <c r="C111" s="2"/>
      <c r="D111" s="2"/>
      <c r="E111" s="2"/>
      <c r="F111" s="2"/>
    </row>
    <row r="112" spans="1:12" x14ac:dyDescent="0.2">
      <c r="B112" s="2"/>
      <c r="C112" s="2"/>
      <c r="D112" s="2"/>
      <c r="E112" s="2"/>
      <c r="F112" s="2"/>
      <c r="J112" s="25"/>
    </row>
    <row r="113" spans="2:10" x14ac:dyDescent="0.2">
      <c r="B113" s="2"/>
      <c r="C113" s="2"/>
      <c r="D113" s="2"/>
      <c r="E113" s="2"/>
      <c r="F113" s="2"/>
      <c r="J113" s="25"/>
    </row>
    <row r="114" spans="2:10" ht="43.5" customHeight="1" x14ac:dyDescent="0.2">
      <c r="B114" s="2"/>
      <c r="C114" s="2"/>
      <c r="D114" s="2"/>
      <c r="E114" s="2"/>
      <c r="F114" s="2"/>
      <c r="J114" s="25"/>
    </row>
    <row r="115" spans="2:10" x14ac:dyDescent="0.2">
      <c r="B115" s="150"/>
      <c r="C115" s="2"/>
      <c r="D115" s="2"/>
      <c r="E115" s="2"/>
      <c r="F115" s="2"/>
    </row>
    <row r="116" spans="2:10" x14ac:dyDescent="0.2">
      <c r="B116" s="2"/>
      <c r="C116" s="2"/>
      <c r="D116" s="2"/>
      <c r="E116" s="2"/>
      <c r="F116" s="2"/>
    </row>
    <row r="117" spans="2:10" x14ac:dyDescent="0.2">
      <c r="B117" s="2"/>
      <c r="C117" s="2"/>
      <c r="D117" s="2"/>
      <c r="E117" s="2"/>
      <c r="F117" s="2"/>
    </row>
    <row r="118" spans="2:10" ht="13.5" customHeight="1" x14ac:dyDescent="0.2">
      <c r="B118" s="2"/>
      <c r="C118" s="2"/>
      <c r="D118" s="2"/>
      <c r="E118" s="2"/>
      <c r="F118" s="2"/>
    </row>
    <row r="119" spans="2:10" x14ac:dyDescent="0.2">
      <c r="B119" s="2"/>
      <c r="C119" s="2"/>
      <c r="D119" s="2"/>
      <c r="E119" s="2"/>
      <c r="F119" s="2"/>
    </row>
    <row r="120" spans="2:10" x14ac:dyDescent="0.2">
      <c r="B120" s="2"/>
      <c r="C120" s="2"/>
      <c r="D120" s="2"/>
      <c r="E120" s="2"/>
      <c r="F120" s="2"/>
    </row>
    <row r="121" spans="2:10" x14ac:dyDescent="0.2">
      <c r="B121" s="2"/>
      <c r="C121" s="2"/>
      <c r="D121" s="2"/>
      <c r="E121" s="2"/>
      <c r="F121" s="2"/>
    </row>
    <row r="122" spans="2:10" ht="13.5" customHeight="1" x14ac:dyDescent="0.2">
      <c r="B122" s="2"/>
      <c r="C122" s="2"/>
      <c r="D122" s="2"/>
      <c r="E122" s="2"/>
      <c r="F122" s="2"/>
    </row>
    <row r="123" spans="2:10" x14ac:dyDescent="0.2">
      <c r="B123" s="2"/>
      <c r="C123" s="2"/>
      <c r="D123" s="2"/>
      <c r="E123" s="2"/>
      <c r="F123" s="2"/>
    </row>
    <row r="124" spans="2:10" x14ac:dyDescent="0.2">
      <c r="B124" s="2"/>
      <c r="C124" s="2"/>
      <c r="D124" s="2"/>
      <c r="E124" s="2"/>
      <c r="F124" s="2"/>
    </row>
    <row r="125" spans="2:10" x14ac:dyDescent="0.2">
      <c r="B125" s="2"/>
      <c r="C125" s="2"/>
      <c r="D125" s="2"/>
      <c r="E125" s="2"/>
      <c r="F125" s="2"/>
    </row>
    <row r="126" spans="2:10" ht="13.5" customHeight="1" x14ac:dyDescent="0.2">
      <c r="B126" s="2"/>
      <c r="C126" s="2"/>
      <c r="D126" s="2"/>
      <c r="E126" s="2"/>
      <c r="F126" s="2"/>
    </row>
    <row r="127" spans="2:10" x14ac:dyDescent="0.2">
      <c r="B127" s="2"/>
      <c r="C127" s="2"/>
      <c r="D127" s="2"/>
      <c r="E127" s="2"/>
      <c r="F127" s="2"/>
    </row>
    <row r="128" spans="2:10" x14ac:dyDescent="0.2">
      <c r="B128" s="2"/>
      <c r="C128" s="2"/>
      <c r="D128" s="2"/>
      <c r="E128" s="2"/>
      <c r="F128" s="2"/>
    </row>
    <row r="129" spans="2:8" x14ac:dyDescent="0.2">
      <c r="B129" s="2"/>
      <c r="C129" s="2"/>
      <c r="D129" s="2"/>
      <c r="E129" s="2"/>
      <c r="F129" s="2"/>
    </row>
    <row r="130" spans="2:8" ht="13.5" customHeight="1" x14ac:dyDescent="0.2">
      <c r="B130" s="2"/>
      <c r="C130" s="2"/>
      <c r="D130" s="2"/>
      <c r="E130" s="2"/>
      <c r="F130" s="2"/>
    </row>
    <row r="131" spans="2:8" x14ac:dyDescent="0.2">
      <c r="B131" s="2"/>
      <c r="C131" s="2"/>
      <c r="D131" s="2"/>
      <c r="E131" s="2"/>
      <c r="F131" s="2"/>
    </row>
    <row r="132" spans="2:8" x14ac:dyDescent="0.2">
      <c r="B132" s="2"/>
      <c r="C132" s="2"/>
      <c r="D132" s="2"/>
      <c r="E132" s="2"/>
      <c r="F132" s="2"/>
    </row>
    <row r="133" spans="2:8" x14ac:dyDescent="0.2">
      <c r="B133" s="2"/>
      <c r="C133" s="2"/>
      <c r="D133" s="2"/>
      <c r="E133" s="2"/>
      <c r="F133" s="2"/>
    </row>
    <row r="134" spans="2:8" ht="13.5" customHeight="1" x14ac:dyDescent="0.2">
      <c r="B134" s="2"/>
      <c r="C134" s="2"/>
      <c r="D134" s="2"/>
      <c r="E134" s="2"/>
      <c r="F134" s="2"/>
    </row>
    <row r="135" spans="2:8" x14ac:dyDescent="0.2">
      <c r="B135" s="2"/>
      <c r="C135" s="2"/>
      <c r="D135" s="2"/>
      <c r="E135" s="2"/>
      <c r="F135" s="2"/>
    </row>
    <row r="136" spans="2:8" x14ac:dyDescent="0.2">
      <c r="B136" s="2"/>
      <c r="C136" s="2"/>
      <c r="D136" s="2"/>
      <c r="E136" s="2"/>
      <c r="F136" s="2"/>
    </row>
    <row r="137" spans="2:8" x14ac:dyDescent="0.2">
      <c r="B137" s="2"/>
      <c r="C137" s="2"/>
      <c r="D137" s="2"/>
      <c r="E137" s="2"/>
      <c r="F137" s="2"/>
      <c r="G137" s="2"/>
      <c r="H137" s="2"/>
    </row>
    <row r="138" spans="2:8" ht="13.5" customHeight="1" x14ac:dyDescent="0.2">
      <c r="B138" s="2"/>
      <c r="C138" s="2"/>
      <c r="D138" s="2"/>
      <c r="E138" s="2"/>
      <c r="F138" s="2"/>
      <c r="G138" s="2"/>
      <c r="H138" s="2"/>
    </row>
    <row r="139" spans="2:8" x14ac:dyDescent="0.2">
      <c r="B139" s="2"/>
      <c r="C139" s="2"/>
      <c r="D139" s="2"/>
      <c r="E139" s="2"/>
      <c r="F139" s="2"/>
      <c r="G139" s="2"/>
      <c r="H139" s="2"/>
    </row>
    <row r="140" spans="2:8" x14ac:dyDescent="0.2">
      <c r="B140" s="2"/>
      <c r="C140" s="2"/>
      <c r="D140" s="2"/>
      <c r="E140" s="2"/>
      <c r="F140" s="2"/>
      <c r="G140" s="2"/>
      <c r="H140" s="2"/>
    </row>
    <row r="141" spans="2:8" x14ac:dyDescent="0.2">
      <c r="B141" s="2"/>
      <c r="C141" s="2"/>
      <c r="D141" s="2"/>
      <c r="E141" s="2"/>
      <c r="F141" s="2"/>
      <c r="G141" s="2"/>
      <c r="H141" s="2"/>
    </row>
    <row r="142" spans="2:8" ht="13.5" customHeight="1" x14ac:dyDescent="0.2">
      <c r="B142" s="2"/>
      <c r="C142" s="2"/>
      <c r="D142" s="2"/>
      <c r="E142" s="2"/>
      <c r="F142" s="2"/>
      <c r="G142" s="2"/>
      <c r="H142" s="2"/>
    </row>
    <row r="143" spans="2:8" x14ac:dyDescent="0.2">
      <c r="B143" s="2"/>
      <c r="C143" s="2"/>
      <c r="D143" s="2"/>
      <c r="E143" s="2"/>
      <c r="F143" s="2"/>
      <c r="G143" s="2"/>
      <c r="H143" s="2"/>
    </row>
    <row r="144" spans="2:8" x14ac:dyDescent="0.2">
      <c r="B144" s="2"/>
      <c r="C144" s="2"/>
      <c r="D144" s="2"/>
      <c r="E144" s="2"/>
      <c r="F144" s="2"/>
      <c r="G144" s="2"/>
      <c r="H144" s="2"/>
    </row>
    <row r="145" spans="2:8" x14ac:dyDescent="0.2">
      <c r="B145" s="2"/>
      <c r="C145" s="2"/>
      <c r="D145" s="2"/>
      <c r="E145" s="2"/>
      <c r="F145" s="2"/>
      <c r="G145" s="2"/>
      <c r="H145" s="2"/>
    </row>
    <row r="146" spans="2:8" ht="13.5" customHeight="1" x14ac:dyDescent="0.2">
      <c r="B146" s="2"/>
      <c r="C146" s="2"/>
      <c r="D146" s="2"/>
      <c r="E146" s="2"/>
      <c r="F146" s="2"/>
      <c r="G146" s="2"/>
      <c r="H146" s="2"/>
    </row>
    <row r="147" spans="2:8" x14ac:dyDescent="0.2">
      <c r="B147" s="2"/>
      <c r="C147" s="2"/>
      <c r="D147" s="2"/>
      <c r="E147" s="2"/>
      <c r="F147" s="2"/>
      <c r="G147" s="2"/>
      <c r="H147" s="2"/>
    </row>
    <row r="148" spans="2:8" x14ac:dyDescent="0.2">
      <c r="B148" s="2"/>
      <c r="C148" s="2"/>
      <c r="D148" s="2"/>
      <c r="E148" s="2"/>
      <c r="F148" s="2"/>
      <c r="G148" s="2"/>
      <c r="H148" s="2"/>
    </row>
    <row r="149" spans="2:8" x14ac:dyDescent="0.2">
      <c r="B149" s="2"/>
      <c r="C149" s="2"/>
      <c r="D149" s="2"/>
      <c r="E149" s="2"/>
      <c r="F149" s="2"/>
      <c r="G149" s="2"/>
      <c r="H149" s="2"/>
    </row>
    <row r="150" spans="2:8" ht="13.5" customHeight="1" x14ac:dyDescent="0.2">
      <c r="B150" s="2"/>
      <c r="C150" s="2"/>
      <c r="D150" s="2"/>
      <c r="E150" s="2"/>
      <c r="F150" s="2"/>
      <c r="G150" s="2"/>
      <c r="H150" s="2"/>
    </row>
    <row r="151" spans="2:8" x14ac:dyDescent="0.2">
      <c r="B151" s="2"/>
      <c r="C151" s="2"/>
      <c r="D151" s="2"/>
      <c r="E151" s="2"/>
      <c r="F151" s="2"/>
      <c r="G151" s="2"/>
      <c r="H151" s="2"/>
    </row>
    <row r="152" spans="2:8" x14ac:dyDescent="0.2">
      <c r="B152" s="2"/>
      <c r="C152" s="2"/>
      <c r="D152" s="2"/>
      <c r="E152" s="2"/>
      <c r="F152" s="2"/>
      <c r="G152" s="2"/>
      <c r="H152" s="2"/>
    </row>
    <row r="153" spans="2:8" x14ac:dyDescent="0.2">
      <c r="B153" s="2"/>
      <c r="C153" s="2"/>
      <c r="D153" s="2"/>
      <c r="E153" s="2"/>
      <c r="F153" s="2"/>
      <c r="G153" s="2"/>
      <c r="H153" s="2"/>
    </row>
    <row r="154" spans="2:8" ht="13.5" customHeight="1" x14ac:dyDescent="0.2">
      <c r="B154" s="2"/>
      <c r="C154" s="2"/>
      <c r="D154" s="2"/>
      <c r="E154" s="2"/>
      <c r="F154" s="2"/>
      <c r="G154" s="2"/>
      <c r="H154" s="2"/>
    </row>
    <row r="155" spans="2:8" x14ac:dyDescent="0.2">
      <c r="B155" s="2"/>
      <c r="C155" s="2"/>
      <c r="D155" s="2"/>
      <c r="E155" s="2"/>
      <c r="F155" s="2"/>
      <c r="G155" s="2"/>
      <c r="H155" s="2"/>
    </row>
    <row r="156" spans="2:8" x14ac:dyDescent="0.2">
      <c r="B156" s="2"/>
      <c r="C156" s="2"/>
      <c r="D156" s="2"/>
      <c r="E156" s="2"/>
      <c r="F156" s="2"/>
      <c r="G156" s="2"/>
      <c r="H156" s="2"/>
    </row>
    <row r="157" spans="2:8" x14ac:dyDescent="0.2">
      <c r="B157" s="2"/>
      <c r="C157" s="2"/>
      <c r="D157" s="2"/>
      <c r="E157" s="2"/>
      <c r="F157" s="2"/>
      <c r="G157" s="2"/>
      <c r="H157" s="2"/>
    </row>
    <row r="158" spans="2:8" ht="13.5" customHeight="1" x14ac:dyDescent="0.2">
      <c r="B158" s="2"/>
      <c r="C158" s="2"/>
      <c r="D158" s="2"/>
      <c r="E158" s="2"/>
      <c r="F158" s="2"/>
      <c r="G158" s="2"/>
      <c r="H158" s="2"/>
    </row>
    <row r="159" spans="2:8" x14ac:dyDescent="0.2">
      <c r="B159" s="2"/>
      <c r="C159" s="2"/>
      <c r="D159" s="2"/>
      <c r="E159" s="2"/>
      <c r="F159" s="2"/>
      <c r="G159" s="2"/>
      <c r="H159" s="2"/>
    </row>
    <row r="160" spans="2:8" x14ac:dyDescent="0.2">
      <c r="B160" s="2"/>
      <c r="C160" s="2"/>
      <c r="D160" s="2"/>
      <c r="E160" s="2"/>
      <c r="F160" s="2"/>
      <c r="G160" s="2"/>
      <c r="H160" s="2"/>
    </row>
    <row r="161" spans="2:5" x14ac:dyDescent="0.2">
      <c r="B161" s="2"/>
      <c r="C161" s="2"/>
      <c r="D161" s="2"/>
      <c r="E161" s="2"/>
    </row>
    <row r="162" spans="2:5" ht="13.5" customHeight="1" x14ac:dyDescent="0.2">
      <c r="B162" s="2"/>
      <c r="C162" s="2"/>
      <c r="D162" s="2"/>
      <c r="E162" s="2"/>
    </row>
    <row r="163" spans="2:5" x14ac:dyDescent="0.2">
      <c r="B163" s="2"/>
      <c r="C163" s="2"/>
      <c r="D163" s="2"/>
      <c r="E163" s="2"/>
    </row>
    <row r="164" spans="2:5" x14ac:dyDescent="0.2">
      <c r="B164" s="2"/>
      <c r="C164" s="2"/>
      <c r="D164" s="2"/>
      <c r="E164" s="2"/>
    </row>
    <row r="165" spans="2:5" x14ac:dyDescent="0.2">
      <c r="B165" s="2"/>
      <c r="C165" s="2"/>
      <c r="D165" s="2"/>
      <c r="E165" s="2"/>
    </row>
    <row r="166" spans="2:5" ht="13.5" customHeight="1" x14ac:dyDescent="0.2">
      <c r="B166" s="2"/>
      <c r="C166" s="2"/>
      <c r="D166" s="2"/>
      <c r="E166" s="2"/>
    </row>
    <row r="167" spans="2:5" x14ac:dyDescent="0.2">
      <c r="B167" s="2"/>
      <c r="C167" s="2"/>
      <c r="D167" s="2"/>
      <c r="E167" s="2"/>
    </row>
    <row r="168" spans="2:5" x14ac:dyDescent="0.2">
      <c r="B168" s="2"/>
      <c r="C168" s="2"/>
      <c r="D168" s="2"/>
      <c r="E168" s="2"/>
    </row>
    <row r="169" spans="2:5" x14ac:dyDescent="0.2">
      <c r="B169" s="2"/>
      <c r="C169" s="2"/>
      <c r="D169" s="2"/>
      <c r="E169" s="2"/>
    </row>
  </sheetData>
  <mergeCells count="22">
    <mergeCell ref="I2:K2"/>
    <mergeCell ref="J14:J15"/>
    <mergeCell ref="I108:J108"/>
    <mergeCell ref="A9:A11"/>
    <mergeCell ref="A14:A15"/>
    <mergeCell ref="B14:B15"/>
    <mergeCell ref="D14:D15"/>
    <mergeCell ref="E14:E15"/>
    <mergeCell ref="F14:F15"/>
    <mergeCell ref="J9:J12"/>
    <mergeCell ref="C14:C15"/>
    <mergeCell ref="C9:C12"/>
    <mergeCell ref="D9:D12"/>
    <mergeCell ref="G14:G15"/>
    <mergeCell ref="H14:H15"/>
    <mergeCell ref="I14:I15"/>
    <mergeCell ref="B9:B12"/>
    <mergeCell ref="E9:E12"/>
    <mergeCell ref="F9:F12"/>
    <mergeCell ref="G9:G12"/>
    <mergeCell ref="H9:H12"/>
    <mergeCell ref="I9:I12"/>
  </mergeCells>
  <pageMargins left="0.31496062992125984" right="0.19685039370078741" top="0.39370078740157483" bottom="0.19685039370078741" header="0" footer="0.19685039370078741"/>
  <pageSetup paperSize="9" scale="58" orientation="landscape" verticalDpi="0" r:id="rId1"/>
  <headerFooter differentFirst="1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15.11.218 на 2019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2018-11-15T14:28:59Z</cp:lastPrinted>
  <dcterms:created xsi:type="dcterms:W3CDTF">2009-01-05T12:12:51Z</dcterms:created>
  <dcterms:modified xsi:type="dcterms:W3CDTF">2021-10-12T10:56:19Z</dcterms:modified>
</cp:coreProperties>
</file>